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fileSharing readOnlyRecommended="1" userName="Utilisateur de Microsoft Office" reservationPassword="C734"/>
  <workbookPr/>
  <mc:AlternateContent xmlns:mc="http://schemas.openxmlformats.org/markup-compatibility/2006">
    <mc:Choice Requires="x15">
      <x15ac:absPath xmlns:x15ac="http://schemas.microsoft.com/office/spreadsheetml/2010/11/ac" url="/Users/Anaistilly/Downloads/"/>
    </mc:Choice>
  </mc:AlternateContent>
  <bookViews>
    <workbookView xWindow="0" yWindow="0" windowWidth="28800" windowHeight="18000" activeTab="3"/>
  </bookViews>
  <sheets>
    <sheet name="2015" sheetId="25" r:id="rId1"/>
    <sheet name="2016" sheetId="26" r:id="rId2"/>
    <sheet name="2017" sheetId="27" r:id="rId3"/>
    <sheet name="2017 (2)" sheetId="28" r:id="rId4"/>
  </sheets>
  <definedNames>
    <definedName name="_xlnm.Print_Area" localSheetId="0">'2015'!$A$1:$AL$66</definedName>
    <definedName name="_xlnm.Print_Area" localSheetId="1">'2016'!$A$1:$AH$54</definedName>
    <definedName name="_xlnm.Print_Area" localSheetId="2">'2017'!$A$1:$AH$52</definedName>
    <definedName name="_xlnm.Print_Area" localSheetId="3">'2017 (2)'!$A$1:$AG$38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1" i="28" l="1"/>
  <c r="BA12" i="28"/>
  <c r="BA18" i="28"/>
  <c r="BA38" i="28"/>
  <c r="AZ11" i="28"/>
  <c r="AZ12" i="28"/>
  <c r="AZ18" i="28"/>
  <c r="AZ38" i="28"/>
  <c r="AY11" i="28"/>
  <c r="AY12" i="28"/>
  <c r="AY18" i="28"/>
  <c r="AY38" i="28"/>
  <c r="AX11" i="28"/>
  <c r="AX12" i="28"/>
  <c r="AX18" i="28"/>
  <c r="AX38" i="28"/>
  <c r="AW11" i="28"/>
  <c r="AW12" i="28"/>
  <c r="AW18" i="28"/>
  <c r="AW38" i="28"/>
  <c r="AV11" i="28"/>
  <c r="AV12" i="28"/>
  <c r="AV18" i="28"/>
  <c r="AV38" i="28"/>
  <c r="AU11" i="28"/>
  <c r="AU12" i="28"/>
  <c r="AU18" i="28"/>
  <c r="AU38" i="28"/>
  <c r="AT11" i="28"/>
  <c r="AT12" i="28"/>
  <c r="AT18" i="28"/>
  <c r="AT38" i="28"/>
  <c r="AS11" i="28"/>
  <c r="AS12" i="28"/>
  <c r="AS18" i="28"/>
  <c r="AS38" i="28"/>
  <c r="AR11" i="28"/>
  <c r="AR12" i="28"/>
  <c r="AR18" i="28"/>
  <c r="AR38" i="28"/>
  <c r="AQ11" i="28"/>
  <c r="AQ12" i="28"/>
  <c r="AQ18" i="28"/>
  <c r="AQ38" i="28"/>
  <c r="AP11" i="28"/>
  <c r="AP12" i="28"/>
  <c r="AP18" i="28"/>
  <c r="AP38" i="28"/>
  <c r="AO11" i="28"/>
  <c r="AO12" i="28"/>
  <c r="AO18" i="28"/>
  <c r="AO38" i="28"/>
  <c r="AN11" i="28"/>
  <c r="AN12" i="28"/>
  <c r="AN18" i="28"/>
  <c r="AN38" i="28"/>
  <c r="AM11" i="28"/>
  <c r="AM12" i="28"/>
  <c r="AM18" i="28"/>
  <c r="AM38" i="28"/>
  <c r="AJ38" i="28"/>
  <c r="AH38" i="28"/>
  <c r="AF38" i="28"/>
  <c r="AD38" i="28"/>
  <c r="AB38" i="28"/>
  <c r="Z38" i="28"/>
  <c r="X38" i="28"/>
  <c r="V38" i="28"/>
  <c r="T38" i="28"/>
  <c r="R38" i="28"/>
  <c r="P38" i="28"/>
  <c r="N38" i="28"/>
  <c r="L38" i="28"/>
  <c r="J38" i="28"/>
  <c r="H38" i="28"/>
  <c r="BA5" i="28"/>
  <c r="BA6" i="28"/>
  <c r="BA7" i="28"/>
  <c r="BA8" i="28"/>
  <c r="BA9" i="28"/>
  <c r="BA14" i="28"/>
  <c r="BA16" i="28"/>
  <c r="BA17" i="28"/>
  <c r="BA19" i="28"/>
  <c r="BA20" i="28"/>
  <c r="BA21" i="28"/>
  <c r="BA22" i="28"/>
  <c r="BA23" i="28"/>
  <c r="BA24" i="28"/>
  <c r="BA25" i="28"/>
  <c r="BA26" i="28"/>
  <c r="BA28" i="28"/>
  <c r="BA29" i="28"/>
  <c r="BA30" i="28"/>
  <c r="BA37" i="28"/>
  <c r="AZ5" i="28"/>
  <c r="AZ6" i="28"/>
  <c r="AZ7" i="28"/>
  <c r="AZ8" i="28"/>
  <c r="AZ9" i="28"/>
  <c r="AZ14" i="28"/>
  <c r="AZ16" i="28"/>
  <c r="AZ17" i="28"/>
  <c r="AZ19" i="28"/>
  <c r="AZ20" i="28"/>
  <c r="AZ21" i="28"/>
  <c r="AZ22" i="28"/>
  <c r="AZ23" i="28"/>
  <c r="AZ24" i="28"/>
  <c r="AZ25" i="28"/>
  <c r="AZ26" i="28"/>
  <c r="AZ28" i="28"/>
  <c r="AZ29" i="28"/>
  <c r="AZ30" i="28"/>
  <c r="AZ37" i="28"/>
  <c r="AY5" i="28"/>
  <c r="AY6" i="28"/>
  <c r="AY7" i="28"/>
  <c r="AY8" i="28"/>
  <c r="AY9" i="28"/>
  <c r="AY14" i="28"/>
  <c r="AY16" i="28"/>
  <c r="AY17" i="28"/>
  <c r="AY19" i="28"/>
  <c r="AY20" i="28"/>
  <c r="AY21" i="28"/>
  <c r="AY22" i="28"/>
  <c r="AY23" i="28"/>
  <c r="AY24" i="28"/>
  <c r="AY25" i="28"/>
  <c r="AY26" i="28"/>
  <c r="AY28" i="28"/>
  <c r="AY29" i="28"/>
  <c r="AY30" i="28"/>
  <c r="AY37" i="28"/>
  <c r="AX5" i="28"/>
  <c r="AX6" i="28"/>
  <c r="AX7" i="28"/>
  <c r="AX8" i="28"/>
  <c r="AX9" i="28"/>
  <c r="AX14" i="28"/>
  <c r="AX16" i="28"/>
  <c r="AX17" i="28"/>
  <c r="AX19" i="28"/>
  <c r="AX20" i="28"/>
  <c r="AX21" i="28"/>
  <c r="AX22" i="28"/>
  <c r="AX23" i="28"/>
  <c r="AX24" i="28"/>
  <c r="AX25" i="28"/>
  <c r="AX26" i="28"/>
  <c r="AX28" i="28"/>
  <c r="AX29" i="28"/>
  <c r="AX30" i="28"/>
  <c r="AX37" i="28"/>
  <c r="AW5" i="28"/>
  <c r="AW6" i="28"/>
  <c r="AW7" i="28"/>
  <c r="AW8" i="28"/>
  <c r="AW9" i="28"/>
  <c r="AW14" i="28"/>
  <c r="AW16" i="28"/>
  <c r="AW17" i="28"/>
  <c r="AW19" i="28"/>
  <c r="AW20" i="28"/>
  <c r="AW21" i="28"/>
  <c r="AW22" i="28"/>
  <c r="AW23" i="28"/>
  <c r="AW24" i="28"/>
  <c r="AW25" i="28"/>
  <c r="AW26" i="28"/>
  <c r="AW28" i="28"/>
  <c r="AW29" i="28"/>
  <c r="AW30" i="28"/>
  <c r="AW37" i="28"/>
  <c r="AV5" i="28"/>
  <c r="AV6" i="28"/>
  <c r="AV7" i="28"/>
  <c r="AV8" i="28"/>
  <c r="AV9" i="28"/>
  <c r="AV14" i="28"/>
  <c r="AV16" i="28"/>
  <c r="AV17" i="28"/>
  <c r="AV19" i="28"/>
  <c r="AV20" i="28"/>
  <c r="AV21" i="28"/>
  <c r="AV22" i="28"/>
  <c r="AV23" i="28"/>
  <c r="AV24" i="28"/>
  <c r="AV25" i="28"/>
  <c r="AV26" i="28"/>
  <c r="AV28" i="28"/>
  <c r="AV29" i="28"/>
  <c r="AV30" i="28"/>
  <c r="AV37" i="28"/>
  <c r="AU5" i="28"/>
  <c r="AU6" i="28"/>
  <c r="AU7" i="28"/>
  <c r="AU8" i="28"/>
  <c r="AU9" i="28"/>
  <c r="AU14" i="28"/>
  <c r="AU16" i="28"/>
  <c r="AU17" i="28"/>
  <c r="AU19" i="28"/>
  <c r="AU20" i="28"/>
  <c r="AU21" i="28"/>
  <c r="AU22" i="28"/>
  <c r="AU23" i="28"/>
  <c r="AU24" i="28"/>
  <c r="AU25" i="28"/>
  <c r="AU26" i="28"/>
  <c r="AU28" i="28"/>
  <c r="AU29" i="28"/>
  <c r="AU30" i="28"/>
  <c r="AU37" i="28"/>
  <c r="AT5" i="28"/>
  <c r="AT6" i="28"/>
  <c r="AT7" i="28"/>
  <c r="AT8" i="28"/>
  <c r="AT9" i="28"/>
  <c r="AT14" i="28"/>
  <c r="AT16" i="28"/>
  <c r="AT17" i="28"/>
  <c r="AT19" i="28"/>
  <c r="AT20" i="28"/>
  <c r="AT21" i="28"/>
  <c r="AT22" i="28"/>
  <c r="AT23" i="28"/>
  <c r="AT24" i="28"/>
  <c r="AT25" i="28"/>
  <c r="AT26" i="28"/>
  <c r="AT28" i="28"/>
  <c r="AT29" i="28"/>
  <c r="AT30" i="28"/>
  <c r="AT37" i="28"/>
  <c r="AS5" i="28"/>
  <c r="AS6" i="28"/>
  <c r="AS7" i="28"/>
  <c r="AS8" i="28"/>
  <c r="AS9" i="28"/>
  <c r="AS14" i="28"/>
  <c r="AS16" i="28"/>
  <c r="AS17" i="28"/>
  <c r="AS19" i="28"/>
  <c r="AS20" i="28"/>
  <c r="AS21" i="28"/>
  <c r="AS22" i="28"/>
  <c r="AS23" i="28"/>
  <c r="AS24" i="28"/>
  <c r="AS25" i="28"/>
  <c r="AS26" i="28"/>
  <c r="AS28" i="28"/>
  <c r="AS29" i="28"/>
  <c r="AS30" i="28"/>
  <c r="AS37" i="28"/>
  <c r="AQ5" i="28"/>
  <c r="AQ6" i="28"/>
  <c r="AQ7" i="28"/>
  <c r="AQ8" i="28"/>
  <c r="AQ9" i="28"/>
  <c r="AQ14" i="28"/>
  <c r="AQ16" i="28"/>
  <c r="AQ17" i="28"/>
  <c r="AQ19" i="28"/>
  <c r="AQ20" i="28"/>
  <c r="AQ21" i="28"/>
  <c r="AQ22" i="28"/>
  <c r="AQ23" i="28"/>
  <c r="AQ24" i="28"/>
  <c r="AQ25" i="28"/>
  <c r="AQ26" i="28"/>
  <c r="AQ28" i="28"/>
  <c r="AQ29" i="28"/>
  <c r="AQ30" i="28"/>
  <c r="AQ37" i="28"/>
  <c r="AP5" i="28"/>
  <c r="AP6" i="28"/>
  <c r="AP7" i="28"/>
  <c r="AP8" i="28"/>
  <c r="AP9" i="28"/>
  <c r="AP14" i="28"/>
  <c r="AP16" i="28"/>
  <c r="AP17" i="28"/>
  <c r="AP19" i="28"/>
  <c r="AP20" i="28"/>
  <c r="AP21" i="28"/>
  <c r="AP22" i="28"/>
  <c r="AP23" i="28"/>
  <c r="AP24" i="28"/>
  <c r="AP25" i="28"/>
  <c r="AP26" i="28"/>
  <c r="AP28" i="28"/>
  <c r="AP29" i="28"/>
  <c r="AP30" i="28"/>
  <c r="AP37" i="28"/>
  <c r="AO5" i="28"/>
  <c r="AO6" i="28"/>
  <c r="AO7" i="28"/>
  <c r="AO8" i="28"/>
  <c r="AO9" i="28"/>
  <c r="AO14" i="28"/>
  <c r="AO16" i="28"/>
  <c r="AO17" i="28"/>
  <c r="AO19" i="28"/>
  <c r="AO20" i="28"/>
  <c r="AO21" i="28"/>
  <c r="AO22" i="28"/>
  <c r="AO23" i="28"/>
  <c r="AO24" i="28"/>
  <c r="AO25" i="28"/>
  <c r="AO26" i="28"/>
  <c r="AO28" i="28"/>
  <c r="AO29" i="28"/>
  <c r="AO30" i="28"/>
  <c r="AO37" i="28"/>
  <c r="AN5" i="28"/>
  <c r="AN6" i="28"/>
  <c r="AN7" i="28"/>
  <c r="AN8" i="28"/>
  <c r="AN9" i="28"/>
  <c r="AN14" i="28"/>
  <c r="AN16" i="28"/>
  <c r="AN17" i="28"/>
  <c r="AN19" i="28"/>
  <c r="AN20" i="28"/>
  <c r="AN21" i="28"/>
  <c r="AN22" i="28"/>
  <c r="AN23" i="28"/>
  <c r="AN24" i="28"/>
  <c r="AN25" i="28"/>
  <c r="AN26" i="28"/>
  <c r="AN28" i="28"/>
  <c r="AN29" i="28"/>
  <c r="AN30" i="28"/>
  <c r="AN37" i="28"/>
  <c r="AM5" i="28"/>
  <c r="AM6" i="28"/>
  <c r="AM7" i="28"/>
  <c r="AM8" i="28"/>
  <c r="AM9" i="28"/>
  <c r="AM14" i="28"/>
  <c r="AM16" i="28"/>
  <c r="AM17" i="28"/>
  <c r="AM19" i="28"/>
  <c r="AM20" i="28"/>
  <c r="AM21" i="28"/>
  <c r="AM22" i="28"/>
  <c r="AM23" i="28"/>
  <c r="AM24" i="28"/>
  <c r="AM25" i="28"/>
  <c r="AM26" i="28"/>
  <c r="AM28" i="28"/>
  <c r="AM29" i="28"/>
  <c r="AM30" i="28"/>
  <c r="AM37" i="28"/>
  <c r="AJ37" i="28"/>
  <c r="AH37" i="28"/>
  <c r="AF37" i="28"/>
  <c r="AD37" i="28"/>
  <c r="AB37" i="28"/>
  <c r="Z37" i="28"/>
  <c r="X37" i="28"/>
  <c r="V37" i="28"/>
  <c r="T37" i="28"/>
  <c r="R37" i="28"/>
  <c r="P37" i="28"/>
  <c r="N37" i="28"/>
  <c r="L37" i="28"/>
  <c r="J37" i="28"/>
  <c r="H37" i="28"/>
  <c r="AR30" i="28"/>
  <c r="AR29" i="28"/>
  <c r="AR28" i="28"/>
  <c r="AR26" i="28"/>
  <c r="AR25" i="28"/>
  <c r="AR24" i="28"/>
  <c r="AR23" i="28"/>
  <c r="AR22" i="28"/>
  <c r="AR21" i="28"/>
  <c r="AR20" i="28"/>
  <c r="AR19" i="28"/>
  <c r="AR17" i="28"/>
  <c r="AR16" i="28"/>
  <c r="AR14" i="28"/>
  <c r="AR9" i="28"/>
  <c r="AR8" i="28"/>
  <c r="AR7" i="28"/>
  <c r="AR6" i="28"/>
  <c r="AR5" i="28"/>
  <c r="BA2" i="28"/>
  <c r="AZ2" i="28"/>
  <c r="AY2" i="28"/>
  <c r="AX2" i="28"/>
  <c r="AW2" i="28"/>
  <c r="AV2" i="28"/>
  <c r="AU2" i="28"/>
  <c r="AT2" i="28"/>
  <c r="AS2" i="28"/>
  <c r="AR2" i="28"/>
  <c r="AQ2" i="28"/>
  <c r="AP2" i="28"/>
  <c r="AO2" i="28"/>
  <c r="AN2" i="28"/>
  <c r="AM2" i="28"/>
  <c r="BB2" i="27"/>
  <c r="BA2" i="27"/>
  <c r="AZ2" i="27"/>
  <c r="AY2" i="27"/>
  <c r="AX2" i="27"/>
  <c r="AW2" i="27"/>
  <c r="AV2" i="27"/>
  <c r="AU2" i="27"/>
  <c r="AT2" i="27"/>
  <c r="AS2" i="27"/>
  <c r="AR2" i="27"/>
  <c r="AQ2" i="27"/>
  <c r="AP2" i="27"/>
  <c r="AO2" i="27"/>
  <c r="AN2" i="27"/>
  <c r="AN7" i="27"/>
  <c r="AO7" i="27"/>
  <c r="AN8" i="27"/>
  <c r="AO8" i="27"/>
  <c r="AN9" i="27"/>
  <c r="AO9" i="27"/>
  <c r="AN10" i="27"/>
  <c r="AO10" i="27"/>
  <c r="AN11" i="27"/>
  <c r="AO11" i="27"/>
  <c r="AN12" i="27"/>
  <c r="AO12" i="27"/>
  <c r="AN13" i="27"/>
  <c r="AO13" i="27"/>
  <c r="AN14" i="27"/>
  <c r="AO14" i="27"/>
  <c r="AN15" i="27"/>
  <c r="AO15" i="27"/>
  <c r="AN16" i="27"/>
  <c r="AO16" i="27"/>
  <c r="AN18" i="27"/>
  <c r="AO18" i="27"/>
  <c r="AN19" i="27"/>
  <c r="AO19" i="27"/>
  <c r="AN20" i="27"/>
  <c r="AO20" i="27"/>
  <c r="AN21" i="27"/>
  <c r="AO21" i="27"/>
  <c r="AN23" i="27"/>
  <c r="AO23" i="27"/>
  <c r="AN25" i="27"/>
  <c r="AO25" i="27"/>
  <c r="AN26" i="27"/>
  <c r="AO26" i="27"/>
  <c r="AN27" i="27"/>
  <c r="AO27" i="27"/>
  <c r="AN28" i="27"/>
  <c r="AO28" i="27"/>
  <c r="AN29" i="27"/>
  <c r="AO29" i="27"/>
  <c r="AN30" i="27"/>
  <c r="AO30" i="27"/>
  <c r="AN31" i="27"/>
  <c r="AO31" i="27"/>
  <c r="AN32" i="27"/>
  <c r="AO32" i="27"/>
  <c r="AN33" i="27"/>
  <c r="AO33" i="27"/>
  <c r="AN34" i="27"/>
  <c r="AO34" i="27"/>
  <c r="AN35" i="27"/>
  <c r="AO35" i="27"/>
  <c r="AN36" i="27"/>
  <c r="AO36" i="27"/>
  <c r="AN37" i="27"/>
  <c r="AO37" i="27"/>
  <c r="AN39" i="27"/>
  <c r="AO39" i="27"/>
  <c r="AN40" i="27"/>
  <c r="AO40" i="27"/>
  <c r="AN41" i="27"/>
  <c r="AO41" i="27"/>
  <c r="AN42" i="27"/>
  <c r="AO42" i="27"/>
  <c r="AP10" i="27"/>
  <c r="AQ10" i="27"/>
  <c r="AR10" i="27"/>
  <c r="AS10" i="27"/>
  <c r="AT10" i="27"/>
  <c r="AU10" i="27"/>
  <c r="AV10" i="27"/>
  <c r="AX10" i="27"/>
  <c r="AY10" i="27"/>
  <c r="AZ10" i="27"/>
  <c r="AW10" i="27"/>
  <c r="BA10" i="27"/>
  <c r="BB10" i="27"/>
  <c r="AP11" i="27"/>
  <c r="AQ11" i="27"/>
  <c r="AR11" i="27"/>
  <c r="AS11" i="27"/>
  <c r="AT11" i="27"/>
  <c r="AU11" i="27"/>
  <c r="AV11" i="27"/>
  <c r="AX11" i="27"/>
  <c r="AY11" i="27"/>
  <c r="AZ11" i="27"/>
  <c r="AW11" i="27"/>
  <c r="BA11" i="27"/>
  <c r="BB11" i="27"/>
  <c r="AP12" i="27"/>
  <c r="AQ12" i="27"/>
  <c r="AR12" i="27"/>
  <c r="AS12" i="27"/>
  <c r="AT12" i="27"/>
  <c r="AU12" i="27"/>
  <c r="AV12" i="27"/>
  <c r="AX12" i="27"/>
  <c r="AY12" i="27"/>
  <c r="AZ12" i="27"/>
  <c r="AW12" i="27"/>
  <c r="BA12" i="27"/>
  <c r="BB12" i="27"/>
  <c r="AP13" i="27"/>
  <c r="AQ13" i="27"/>
  <c r="AR13" i="27"/>
  <c r="AS13" i="27"/>
  <c r="AT13" i="27"/>
  <c r="AU13" i="27"/>
  <c r="AV13" i="27"/>
  <c r="AX13" i="27"/>
  <c r="AY13" i="27"/>
  <c r="AZ13" i="27"/>
  <c r="AW13" i="27"/>
  <c r="BA13" i="27"/>
  <c r="BB13" i="27"/>
  <c r="AP14" i="27"/>
  <c r="AQ14" i="27"/>
  <c r="AR14" i="27"/>
  <c r="AS14" i="27"/>
  <c r="AT14" i="27"/>
  <c r="AU14" i="27"/>
  <c r="AV14" i="27"/>
  <c r="AX14" i="27"/>
  <c r="AY14" i="27"/>
  <c r="AZ14" i="27"/>
  <c r="AW14" i="27"/>
  <c r="BA14" i="27"/>
  <c r="BB14" i="27"/>
  <c r="AP15" i="27"/>
  <c r="AQ15" i="27"/>
  <c r="AR15" i="27"/>
  <c r="AS15" i="27"/>
  <c r="AT15" i="27"/>
  <c r="AU15" i="27"/>
  <c r="AV15" i="27"/>
  <c r="AX15" i="27"/>
  <c r="AY15" i="27"/>
  <c r="AZ15" i="27"/>
  <c r="AW15" i="27"/>
  <c r="BA15" i="27"/>
  <c r="BB15" i="27"/>
  <c r="AP16" i="27"/>
  <c r="AQ16" i="27"/>
  <c r="AR16" i="27"/>
  <c r="AS16" i="27"/>
  <c r="AT16" i="27"/>
  <c r="AU16" i="27"/>
  <c r="AV16" i="27"/>
  <c r="AX16" i="27"/>
  <c r="AY16" i="27"/>
  <c r="AZ16" i="27"/>
  <c r="AW16" i="27"/>
  <c r="BA16" i="27"/>
  <c r="BB16" i="27"/>
  <c r="AP18" i="27"/>
  <c r="AQ18" i="27"/>
  <c r="AR18" i="27"/>
  <c r="AS18" i="27"/>
  <c r="AT18" i="27"/>
  <c r="AU18" i="27"/>
  <c r="AV18" i="27"/>
  <c r="AX18" i="27"/>
  <c r="AY18" i="27"/>
  <c r="AZ18" i="27"/>
  <c r="AW18" i="27"/>
  <c r="BA18" i="27"/>
  <c r="BB18" i="27"/>
  <c r="AP19" i="27"/>
  <c r="AQ19" i="27"/>
  <c r="AR19" i="27"/>
  <c r="AS19" i="27"/>
  <c r="AT19" i="27"/>
  <c r="AU19" i="27"/>
  <c r="AV19" i="27"/>
  <c r="AX19" i="27"/>
  <c r="AY19" i="27"/>
  <c r="AZ19" i="27"/>
  <c r="AW19" i="27"/>
  <c r="BA19" i="27"/>
  <c r="BB19" i="27"/>
  <c r="AP20" i="27"/>
  <c r="AQ20" i="27"/>
  <c r="AR20" i="27"/>
  <c r="AS20" i="27"/>
  <c r="AT20" i="27"/>
  <c r="AU20" i="27"/>
  <c r="AV20" i="27"/>
  <c r="AX20" i="27"/>
  <c r="AY20" i="27"/>
  <c r="AZ20" i="27"/>
  <c r="AW20" i="27"/>
  <c r="BA20" i="27"/>
  <c r="BB20" i="27"/>
  <c r="AP21" i="27"/>
  <c r="AQ21" i="27"/>
  <c r="AR21" i="27"/>
  <c r="AS21" i="27"/>
  <c r="AT21" i="27"/>
  <c r="AU21" i="27"/>
  <c r="AV21" i="27"/>
  <c r="AX21" i="27"/>
  <c r="AY21" i="27"/>
  <c r="AZ21" i="27"/>
  <c r="AW21" i="27"/>
  <c r="BA21" i="27"/>
  <c r="BB21" i="27"/>
  <c r="AP23" i="27"/>
  <c r="AQ23" i="27"/>
  <c r="AR23" i="27"/>
  <c r="AS23" i="27"/>
  <c r="AT23" i="27"/>
  <c r="AU23" i="27"/>
  <c r="AV23" i="27"/>
  <c r="AX23" i="27"/>
  <c r="AY23" i="27"/>
  <c r="AZ23" i="27"/>
  <c r="AW23" i="27"/>
  <c r="BA23" i="27"/>
  <c r="BB23" i="27"/>
  <c r="AP25" i="27"/>
  <c r="AQ25" i="27"/>
  <c r="AR25" i="27"/>
  <c r="AS25" i="27"/>
  <c r="AT25" i="27"/>
  <c r="AU25" i="27"/>
  <c r="AV25" i="27"/>
  <c r="AX25" i="27"/>
  <c r="AY25" i="27"/>
  <c r="AZ25" i="27"/>
  <c r="AW25" i="27"/>
  <c r="BA25" i="27"/>
  <c r="BB25" i="27"/>
  <c r="AP26" i="27"/>
  <c r="AQ26" i="27"/>
  <c r="AR26" i="27"/>
  <c r="AS26" i="27"/>
  <c r="AT26" i="27"/>
  <c r="AU26" i="27"/>
  <c r="AV26" i="27"/>
  <c r="AX26" i="27"/>
  <c r="AY26" i="27"/>
  <c r="AZ26" i="27"/>
  <c r="AW26" i="27"/>
  <c r="BA26" i="27"/>
  <c r="BB26" i="27"/>
  <c r="AP27" i="27"/>
  <c r="AQ27" i="27"/>
  <c r="AR27" i="27"/>
  <c r="AS27" i="27"/>
  <c r="AT27" i="27"/>
  <c r="AU27" i="27"/>
  <c r="AV27" i="27"/>
  <c r="AX27" i="27"/>
  <c r="AY27" i="27"/>
  <c r="AZ27" i="27"/>
  <c r="AW27" i="27"/>
  <c r="BA27" i="27"/>
  <c r="BB27" i="27"/>
  <c r="AP28" i="27"/>
  <c r="AQ28" i="27"/>
  <c r="AR28" i="27"/>
  <c r="AS28" i="27"/>
  <c r="AT28" i="27"/>
  <c r="AU28" i="27"/>
  <c r="AV28" i="27"/>
  <c r="AX28" i="27"/>
  <c r="AY28" i="27"/>
  <c r="AZ28" i="27"/>
  <c r="AW28" i="27"/>
  <c r="BA28" i="27"/>
  <c r="BB28" i="27"/>
  <c r="AP29" i="27"/>
  <c r="AQ29" i="27"/>
  <c r="AR29" i="27"/>
  <c r="AS29" i="27"/>
  <c r="AT29" i="27"/>
  <c r="AU29" i="27"/>
  <c r="AV29" i="27"/>
  <c r="AX29" i="27"/>
  <c r="AY29" i="27"/>
  <c r="AZ29" i="27"/>
  <c r="AW29" i="27"/>
  <c r="BA29" i="27"/>
  <c r="BB29" i="27"/>
  <c r="AP30" i="27"/>
  <c r="AQ30" i="27"/>
  <c r="AR30" i="27"/>
  <c r="AS30" i="27"/>
  <c r="AT30" i="27"/>
  <c r="AU30" i="27"/>
  <c r="AV30" i="27"/>
  <c r="AX30" i="27"/>
  <c r="AY30" i="27"/>
  <c r="AZ30" i="27"/>
  <c r="AW30" i="27"/>
  <c r="BA30" i="27"/>
  <c r="BB30" i="27"/>
  <c r="AP31" i="27"/>
  <c r="AQ31" i="27"/>
  <c r="AR31" i="27"/>
  <c r="AS31" i="27"/>
  <c r="AT31" i="27"/>
  <c r="AU31" i="27"/>
  <c r="AV31" i="27"/>
  <c r="AX31" i="27"/>
  <c r="AY31" i="27"/>
  <c r="AZ31" i="27"/>
  <c r="AW31" i="27"/>
  <c r="BA31" i="27"/>
  <c r="BB31" i="27"/>
  <c r="AP32" i="27"/>
  <c r="AQ32" i="27"/>
  <c r="AR32" i="27"/>
  <c r="AS32" i="27"/>
  <c r="AT32" i="27"/>
  <c r="AU32" i="27"/>
  <c r="AV32" i="27"/>
  <c r="AX32" i="27"/>
  <c r="AY32" i="27"/>
  <c r="AZ32" i="27"/>
  <c r="AW32" i="27"/>
  <c r="BA32" i="27"/>
  <c r="BB32" i="27"/>
  <c r="AP33" i="27"/>
  <c r="AQ33" i="27"/>
  <c r="AR33" i="27"/>
  <c r="AS33" i="27"/>
  <c r="AT33" i="27"/>
  <c r="AU33" i="27"/>
  <c r="AV33" i="27"/>
  <c r="AX33" i="27"/>
  <c r="AY33" i="27"/>
  <c r="AZ33" i="27"/>
  <c r="AW33" i="27"/>
  <c r="BA33" i="27"/>
  <c r="BB33" i="27"/>
  <c r="AP34" i="27"/>
  <c r="AQ34" i="27"/>
  <c r="AR34" i="27"/>
  <c r="AS34" i="27"/>
  <c r="AT34" i="27"/>
  <c r="AU34" i="27"/>
  <c r="AV34" i="27"/>
  <c r="AX34" i="27"/>
  <c r="AY34" i="27"/>
  <c r="AZ34" i="27"/>
  <c r="AW34" i="27"/>
  <c r="BA34" i="27"/>
  <c r="BB34" i="27"/>
  <c r="AP35" i="27"/>
  <c r="AQ35" i="27"/>
  <c r="AR35" i="27"/>
  <c r="AS35" i="27"/>
  <c r="AT35" i="27"/>
  <c r="AU35" i="27"/>
  <c r="AV35" i="27"/>
  <c r="AX35" i="27"/>
  <c r="AY35" i="27"/>
  <c r="AZ35" i="27"/>
  <c r="AW35" i="27"/>
  <c r="BA35" i="27"/>
  <c r="BB35" i="27"/>
  <c r="AP36" i="27"/>
  <c r="AQ36" i="27"/>
  <c r="AR36" i="27"/>
  <c r="AS36" i="27"/>
  <c r="AT36" i="27"/>
  <c r="AU36" i="27"/>
  <c r="AV36" i="27"/>
  <c r="AX36" i="27"/>
  <c r="AY36" i="27"/>
  <c r="AZ36" i="27"/>
  <c r="AW36" i="27"/>
  <c r="BA36" i="27"/>
  <c r="BB36" i="27"/>
  <c r="AP37" i="27"/>
  <c r="AQ37" i="27"/>
  <c r="AR37" i="27"/>
  <c r="AS37" i="27"/>
  <c r="AT37" i="27"/>
  <c r="AU37" i="27"/>
  <c r="AV37" i="27"/>
  <c r="AX37" i="27"/>
  <c r="AY37" i="27"/>
  <c r="AZ37" i="27"/>
  <c r="AW37" i="27"/>
  <c r="BA37" i="27"/>
  <c r="BB37" i="27"/>
  <c r="AP39" i="27"/>
  <c r="AQ39" i="27"/>
  <c r="AR39" i="27"/>
  <c r="AS39" i="27"/>
  <c r="AT39" i="27"/>
  <c r="AU39" i="27"/>
  <c r="AV39" i="27"/>
  <c r="AX39" i="27"/>
  <c r="AY39" i="27"/>
  <c r="AZ39" i="27"/>
  <c r="AW39" i="27"/>
  <c r="BA39" i="27"/>
  <c r="BB39" i="27"/>
  <c r="AP40" i="27"/>
  <c r="AQ40" i="27"/>
  <c r="AR40" i="27"/>
  <c r="AS40" i="27"/>
  <c r="AT40" i="27"/>
  <c r="AU40" i="27"/>
  <c r="AV40" i="27"/>
  <c r="AX40" i="27"/>
  <c r="AY40" i="27"/>
  <c r="AZ40" i="27"/>
  <c r="AW40" i="27"/>
  <c r="BA40" i="27"/>
  <c r="BB40" i="27"/>
  <c r="AP41" i="27"/>
  <c r="AQ41" i="27"/>
  <c r="AR41" i="27"/>
  <c r="AS41" i="27"/>
  <c r="AT41" i="27"/>
  <c r="AU41" i="27"/>
  <c r="AV41" i="27"/>
  <c r="AX41" i="27"/>
  <c r="AY41" i="27"/>
  <c r="AZ41" i="27"/>
  <c r="AW41" i="27"/>
  <c r="BA41" i="27"/>
  <c r="BB41" i="27"/>
  <c r="AP42" i="27"/>
  <c r="AQ42" i="27"/>
  <c r="AR42" i="27"/>
  <c r="AS42" i="27"/>
  <c r="AT42" i="27"/>
  <c r="AU42" i="27"/>
  <c r="AV42" i="27"/>
  <c r="AX42" i="27"/>
  <c r="AY42" i="27"/>
  <c r="AZ42" i="27"/>
  <c r="AW42" i="27"/>
  <c r="BA42" i="27"/>
  <c r="BB42" i="27"/>
  <c r="AO52" i="27"/>
  <c r="BB52" i="27"/>
  <c r="AT52" i="27"/>
  <c r="AN52" i="27"/>
  <c r="BA52" i="27"/>
  <c r="AS52" i="27"/>
  <c r="AU52" i="27"/>
  <c r="AW52" i="27"/>
  <c r="AQ52" i="27"/>
  <c r="AY52" i="27"/>
  <c r="AP52" i="27"/>
  <c r="AR52" i="27"/>
  <c r="AZ52" i="27"/>
  <c r="AX52" i="27"/>
  <c r="AV52" i="27"/>
  <c r="S51" i="27"/>
  <c r="BB9" i="27"/>
  <c r="BA9" i="27"/>
  <c r="AW9" i="27"/>
  <c r="AZ9" i="27"/>
  <c r="AY9" i="27"/>
  <c r="AX9" i="27"/>
  <c r="AV9" i="27"/>
  <c r="AU9" i="27"/>
  <c r="AT9" i="27"/>
  <c r="AS9" i="27"/>
  <c r="AR9" i="27"/>
  <c r="AQ9" i="27"/>
  <c r="AP9" i="27"/>
  <c r="BB8" i="27"/>
  <c r="BA8" i="27"/>
  <c r="AW8" i="27"/>
  <c r="AZ8" i="27"/>
  <c r="AY8" i="27"/>
  <c r="AX8" i="27"/>
  <c r="AV8" i="27"/>
  <c r="AU8" i="27"/>
  <c r="AT8" i="27"/>
  <c r="AS8" i="27"/>
  <c r="AR8" i="27"/>
  <c r="AQ8" i="27"/>
  <c r="AP8" i="27"/>
  <c r="BB7" i="27"/>
  <c r="BA7" i="27"/>
  <c r="AW7" i="27"/>
  <c r="AZ7" i="27"/>
  <c r="AY7" i="27"/>
  <c r="AX7" i="27"/>
  <c r="AV7" i="27"/>
  <c r="AU7" i="27"/>
  <c r="AT7" i="27"/>
  <c r="AS7" i="27"/>
  <c r="AR7" i="27"/>
  <c r="AQ7" i="27"/>
  <c r="AP7" i="27"/>
  <c r="AS47" i="26"/>
  <c r="AS46" i="26"/>
  <c r="AR47" i="26"/>
  <c r="AR46" i="26"/>
  <c r="I52" i="27"/>
  <c r="Y52" i="27"/>
  <c r="AN51" i="27"/>
  <c r="I51" i="27"/>
  <c r="AV51" i="27"/>
  <c r="Y51" i="27"/>
  <c r="AO51" i="27"/>
  <c r="K51" i="27"/>
  <c r="AP51" i="27"/>
  <c r="M51" i="27"/>
  <c r="AQ51" i="27"/>
  <c r="O51" i="27"/>
  <c r="K52" i="27"/>
  <c r="AX51" i="27"/>
  <c r="AC51" i="27"/>
  <c r="Q52" i="27"/>
  <c r="AC52" i="27"/>
  <c r="O52" i="27"/>
  <c r="AR51" i="27"/>
  <c r="Q51" i="27"/>
  <c r="AZ51" i="27"/>
  <c r="AG51" i="27"/>
  <c r="S52" i="27"/>
  <c r="AG52" i="27"/>
  <c r="AW51" i="27"/>
  <c r="AA51" i="27"/>
  <c r="AA52" i="27"/>
  <c r="AT51" i="27"/>
  <c r="U51" i="27"/>
  <c r="BA51" i="27"/>
  <c r="AI51" i="27"/>
  <c r="U52" i="27"/>
  <c r="AI52" i="27"/>
  <c r="AK52" i="27"/>
  <c r="W52" i="27"/>
  <c r="AY51" i="27"/>
  <c r="AE51" i="27"/>
  <c r="AE52" i="27"/>
  <c r="AU51" i="27"/>
  <c r="W51" i="27"/>
  <c r="BB51" i="27"/>
  <c r="AK51" i="27"/>
  <c r="AQ11" i="26"/>
  <c r="AR11" i="26"/>
  <c r="AS11" i="26"/>
  <c r="AT11" i="26"/>
  <c r="AU11" i="26"/>
  <c r="AV11" i="26"/>
  <c r="AW11" i="26"/>
  <c r="AX11" i="26"/>
  <c r="AY11" i="26"/>
  <c r="AZ11" i="26"/>
  <c r="BA11" i="26"/>
  <c r="BB11" i="26"/>
  <c r="BC11" i="26"/>
  <c r="BD11" i="26"/>
  <c r="BE11" i="26"/>
  <c r="AQ12" i="26"/>
  <c r="AR12" i="26"/>
  <c r="AS12" i="26"/>
  <c r="AT12" i="26"/>
  <c r="AU12" i="26"/>
  <c r="AV12" i="26"/>
  <c r="AW12" i="26"/>
  <c r="AX12" i="26"/>
  <c r="AY12" i="26"/>
  <c r="AZ12" i="26"/>
  <c r="BA12" i="26"/>
  <c r="BB12" i="26"/>
  <c r="BC12" i="26"/>
  <c r="BD12" i="26"/>
  <c r="BE12" i="26"/>
  <c r="AQ13" i="26"/>
  <c r="AR13" i="26"/>
  <c r="AS13" i="26"/>
  <c r="AT13" i="26"/>
  <c r="AU13" i="26"/>
  <c r="AV13" i="26"/>
  <c r="AW13" i="26"/>
  <c r="AX13" i="26"/>
  <c r="AY13" i="26"/>
  <c r="AZ13" i="26"/>
  <c r="BA13" i="26"/>
  <c r="BB13" i="26"/>
  <c r="BC13" i="26"/>
  <c r="BD13" i="26"/>
  <c r="BE13" i="26"/>
  <c r="AQ14" i="26"/>
  <c r="AR14" i="26"/>
  <c r="AS14" i="26"/>
  <c r="AT14" i="26"/>
  <c r="AU14" i="26"/>
  <c r="AV14" i="26"/>
  <c r="AW14" i="26"/>
  <c r="AX14" i="26"/>
  <c r="AY14" i="26"/>
  <c r="AZ14" i="26"/>
  <c r="BA14" i="26"/>
  <c r="BB14" i="26"/>
  <c r="BC14" i="26"/>
  <c r="BD14" i="26"/>
  <c r="BE14" i="26"/>
  <c r="AQ15" i="26"/>
  <c r="AR15" i="26"/>
  <c r="AS15" i="26"/>
  <c r="AT15" i="26"/>
  <c r="AU15" i="26"/>
  <c r="AV15" i="26"/>
  <c r="AW15" i="26"/>
  <c r="AX15" i="26"/>
  <c r="AY15" i="26"/>
  <c r="AZ15" i="26"/>
  <c r="BA15" i="26"/>
  <c r="BB15" i="26"/>
  <c r="BC15" i="26"/>
  <c r="BD15" i="26"/>
  <c r="BE15" i="26"/>
  <c r="AQ16" i="26"/>
  <c r="AR16" i="26"/>
  <c r="AS16" i="26"/>
  <c r="AT16" i="26"/>
  <c r="AU16" i="26"/>
  <c r="AV16" i="26"/>
  <c r="AW16" i="26"/>
  <c r="AX16" i="26"/>
  <c r="AY16" i="26"/>
  <c r="AZ16" i="26"/>
  <c r="BA16" i="26"/>
  <c r="BB16" i="26"/>
  <c r="BC16" i="26"/>
  <c r="BD16" i="26"/>
  <c r="BE16" i="26"/>
  <c r="AQ17" i="26"/>
  <c r="AR17" i="26"/>
  <c r="AS17" i="26"/>
  <c r="AT17" i="26"/>
  <c r="AU17" i="26"/>
  <c r="AV17" i="26"/>
  <c r="AW17" i="26"/>
  <c r="AX17" i="26"/>
  <c r="AY17" i="26"/>
  <c r="AZ17" i="26"/>
  <c r="BA17" i="26"/>
  <c r="BB17" i="26"/>
  <c r="BC17" i="26"/>
  <c r="BD17" i="26"/>
  <c r="BE17" i="26"/>
  <c r="AQ18" i="26"/>
  <c r="AR18" i="26"/>
  <c r="AS18" i="26"/>
  <c r="AT18" i="26"/>
  <c r="AU18" i="26"/>
  <c r="AV18" i="26"/>
  <c r="AW18" i="26"/>
  <c r="AX18" i="26"/>
  <c r="AY18" i="26"/>
  <c r="AZ18" i="26"/>
  <c r="BA18" i="26"/>
  <c r="BB18" i="26"/>
  <c r="BC18" i="26"/>
  <c r="BD18" i="26"/>
  <c r="BE18" i="26"/>
  <c r="AQ19" i="26"/>
  <c r="AR19" i="26"/>
  <c r="AS19" i="26"/>
  <c r="AT19" i="26"/>
  <c r="AU19" i="26"/>
  <c r="AV19" i="26"/>
  <c r="AW19" i="26"/>
  <c r="AX19" i="26"/>
  <c r="AY19" i="26"/>
  <c r="AZ19" i="26"/>
  <c r="BA19" i="26"/>
  <c r="BB19" i="26"/>
  <c r="BC19" i="26"/>
  <c r="BD19" i="26"/>
  <c r="BE19" i="26"/>
  <c r="AQ20" i="26"/>
  <c r="AR20" i="26"/>
  <c r="AS20" i="26"/>
  <c r="AT20" i="26"/>
  <c r="AU20" i="26"/>
  <c r="AV20" i="26"/>
  <c r="AW20" i="26"/>
  <c r="AX20" i="26"/>
  <c r="AY20" i="26"/>
  <c r="AZ20" i="26"/>
  <c r="BA20" i="26"/>
  <c r="BB20" i="26"/>
  <c r="BC20" i="26"/>
  <c r="BD20" i="26"/>
  <c r="BE20" i="26"/>
  <c r="AQ21" i="26"/>
  <c r="AR21" i="26"/>
  <c r="AS21" i="26"/>
  <c r="AT21" i="26"/>
  <c r="AU21" i="26"/>
  <c r="AV21" i="26"/>
  <c r="AW21" i="26"/>
  <c r="AX21" i="26"/>
  <c r="AY21" i="26"/>
  <c r="AZ21" i="26"/>
  <c r="BA21" i="26"/>
  <c r="BB21" i="26"/>
  <c r="BC21" i="26"/>
  <c r="BD21" i="26"/>
  <c r="BE21" i="26"/>
  <c r="AQ22" i="26"/>
  <c r="AR22" i="26"/>
  <c r="AS22" i="26"/>
  <c r="AT22" i="26"/>
  <c r="AU22" i="26"/>
  <c r="AV22" i="26"/>
  <c r="AW22" i="26"/>
  <c r="AX22" i="26"/>
  <c r="AY22" i="26"/>
  <c r="AZ22" i="26"/>
  <c r="BA22" i="26"/>
  <c r="BB22" i="26"/>
  <c r="BC22" i="26"/>
  <c r="BD22" i="26"/>
  <c r="BE22" i="26"/>
  <c r="AQ23" i="26"/>
  <c r="AR23" i="26"/>
  <c r="AS23" i="26"/>
  <c r="AT23" i="26"/>
  <c r="AU23" i="26"/>
  <c r="AV23" i="26"/>
  <c r="AW23" i="26"/>
  <c r="AX23" i="26"/>
  <c r="AY23" i="26"/>
  <c r="AZ23" i="26"/>
  <c r="BA23" i="26"/>
  <c r="BB23" i="26"/>
  <c r="BC23" i="26"/>
  <c r="BD23" i="26"/>
  <c r="BE23" i="26"/>
  <c r="AP11" i="26"/>
  <c r="AP12" i="26"/>
  <c r="AP13" i="26"/>
  <c r="AP14" i="26"/>
  <c r="AP15" i="26"/>
  <c r="AP16" i="26"/>
  <c r="AP17" i="26"/>
  <c r="AP18" i="26"/>
  <c r="AP19" i="26"/>
  <c r="AP20" i="26"/>
  <c r="AP21" i="26"/>
  <c r="AP22" i="26"/>
  <c r="AP23" i="26"/>
  <c r="M52" i="27"/>
  <c r="S53" i="26"/>
  <c r="AP24" i="26"/>
  <c r="AQ24" i="26"/>
  <c r="AR24" i="26"/>
  <c r="AS24" i="26"/>
  <c r="AT24" i="26"/>
  <c r="AU24" i="26"/>
  <c r="AV24" i="26"/>
  <c r="AW24" i="26"/>
  <c r="AX24" i="26"/>
  <c r="AY24" i="26"/>
  <c r="AZ24" i="26"/>
  <c r="BA24" i="26"/>
  <c r="BB24" i="26"/>
  <c r="BC24" i="26"/>
  <c r="BD24" i="26"/>
  <c r="BE24" i="26"/>
  <c r="AP25" i="26"/>
  <c r="AQ25" i="26"/>
  <c r="AR25" i="26"/>
  <c r="AS25" i="26"/>
  <c r="AT25" i="26"/>
  <c r="AU25" i="26"/>
  <c r="AV25" i="26"/>
  <c r="AW25" i="26"/>
  <c r="AX25" i="26"/>
  <c r="AY25" i="26"/>
  <c r="AZ25" i="26"/>
  <c r="BA25" i="26"/>
  <c r="BB25" i="26"/>
  <c r="BC25" i="26"/>
  <c r="BD25" i="26"/>
  <c r="BE25" i="26"/>
  <c r="AP26" i="26"/>
  <c r="AQ26" i="26"/>
  <c r="AR26" i="26"/>
  <c r="AS26" i="26"/>
  <c r="AT26" i="26"/>
  <c r="AU26" i="26"/>
  <c r="AV26" i="26"/>
  <c r="AW26" i="26"/>
  <c r="AX26" i="26"/>
  <c r="AY26" i="26"/>
  <c r="AZ26" i="26"/>
  <c r="BA26" i="26"/>
  <c r="BB26" i="26"/>
  <c r="BC26" i="26"/>
  <c r="BD26" i="26"/>
  <c r="BE26" i="26"/>
  <c r="AP27" i="26"/>
  <c r="AQ27" i="26"/>
  <c r="AR27" i="26"/>
  <c r="AS27" i="26"/>
  <c r="AT27" i="26"/>
  <c r="AU27" i="26"/>
  <c r="AV27" i="26"/>
  <c r="AW27" i="26"/>
  <c r="AX27" i="26"/>
  <c r="AY27" i="26"/>
  <c r="AZ27" i="26"/>
  <c r="BA27" i="26"/>
  <c r="BB27" i="26"/>
  <c r="BC27" i="26"/>
  <c r="BD27" i="26"/>
  <c r="BE27" i="26"/>
  <c r="AP28" i="26"/>
  <c r="AQ28" i="26"/>
  <c r="AR28" i="26"/>
  <c r="AS28" i="26"/>
  <c r="AT28" i="26"/>
  <c r="AU28" i="26"/>
  <c r="AV28" i="26"/>
  <c r="AW28" i="26"/>
  <c r="AX28" i="26"/>
  <c r="AY28" i="26"/>
  <c r="AZ28" i="26"/>
  <c r="BA28" i="26"/>
  <c r="BB28" i="26"/>
  <c r="BC28" i="26"/>
  <c r="BD28" i="26"/>
  <c r="BE28" i="26"/>
  <c r="AP29" i="26"/>
  <c r="AQ29" i="26"/>
  <c r="AR29" i="26"/>
  <c r="AS29" i="26"/>
  <c r="AT29" i="26"/>
  <c r="AU29" i="26"/>
  <c r="AV29" i="26"/>
  <c r="AW29" i="26"/>
  <c r="AX29" i="26"/>
  <c r="AY29" i="26"/>
  <c r="AZ29" i="26"/>
  <c r="BA29" i="26"/>
  <c r="BB29" i="26"/>
  <c r="BC29" i="26"/>
  <c r="BD29" i="26"/>
  <c r="BE29" i="26"/>
  <c r="AP30" i="26"/>
  <c r="AQ30" i="26"/>
  <c r="AR30" i="26"/>
  <c r="AS30" i="26"/>
  <c r="AT30" i="26"/>
  <c r="AU30" i="26"/>
  <c r="AV30" i="26"/>
  <c r="AW30" i="26"/>
  <c r="AX30" i="26"/>
  <c r="AY30" i="26"/>
  <c r="AZ30" i="26"/>
  <c r="BA30" i="26"/>
  <c r="BB30" i="26"/>
  <c r="BC30" i="26"/>
  <c r="BD30" i="26"/>
  <c r="BE30" i="26"/>
  <c r="AP31" i="26"/>
  <c r="AQ31" i="26"/>
  <c r="AR31" i="26"/>
  <c r="AS31" i="26"/>
  <c r="AT31" i="26"/>
  <c r="AU31" i="26"/>
  <c r="AV31" i="26"/>
  <c r="AW31" i="26"/>
  <c r="AX31" i="26"/>
  <c r="AY31" i="26"/>
  <c r="AZ31" i="26"/>
  <c r="BA31" i="26"/>
  <c r="BB31" i="26"/>
  <c r="BC31" i="26"/>
  <c r="BD31" i="26"/>
  <c r="BE31" i="26"/>
  <c r="AP32" i="26"/>
  <c r="AQ32" i="26"/>
  <c r="AR32" i="26"/>
  <c r="AS32" i="26"/>
  <c r="AT32" i="26"/>
  <c r="AU32" i="26"/>
  <c r="AV32" i="26"/>
  <c r="AW32" i="26"/>
  <c r="AX32" i="26"/>
  <c r="AY32" i="26"/>
  <c r="AZ32" i="26"/>
  <c r="BA32" i="26"/>
  <c r="BB32" i="26"/>
  <c r="BC32" i="26"/>
  <c r="BD32" i="26"/>
  <c r="BE32" i="26"/>
  <c r="AP33" i="26"/>
  <c r="AQ33" i="26"/>
  <c r="AR33" i="26"/>
  <c r="AS33" i="26"/>
  <c r="AT33" i="26"/>
  <c r="AU33" i="26"/>
  <c r="AV33" i="26"/>
  <c r="AW33" i="26"/>
  <c r="AX33" i="26"/>
  <c r="AY33" i="26"/>
  <c r="AZ33" i="26"/>
  <c r="BA33" i="26"/>
  <c r="BB33" i="26"/>
  <c r="BC33" i="26"/>
  <c r="BD33" i="26"/>
  <c r="BE33" i="26"/>
  <c r="AP34" i="26"/>
  <c r="AQ34" i="26"/>
  <c r="AR34" i="26"/>
  <c r="AS34" i="26"/>
  <c r="AT34" i="26"/>
  <c r="AU34" i="26"/>
  <c r="AV34" i="26"/>
  <c r="AW34" i="26"/>
  <c r="AX34" i="26"/>
  <c r="AY34" i="26"/>
  <c r="AZ34" i="26"/>
  <c r="BA34" i="26"/>
  <c r="BB34" i="26"/>
  <c r="BC34" i="26"/>
  <c r="BD34" i="26"/>
  <c r="BE34" i="26"/>
  <c r="AP35" i="26"/>
  <c r="AQ35" i="26"/>
  <c r="AR35" i="26"/>
  <c r="AS35" i="26"/>
  <c r="AT35" i="26"/>
  <c r="AU35" i="26"/>
  <c r="AV35" i="26"/>
  <c r="AW35" i="26"/>
  <c r="AX35" i="26"/>
  <c r="AY35" i="26"/>
  <c r="AZ35" i="26"/>
  <c r="BA35" i="26"/>
  <c r="BB35" i="26"/>
  <c r="BC35" i="26"/>
  <c r="BD35" i="26"/>
  <c r="BE35" i="26"/>
  <c r="AP36" i="26"/>
  <c r="AQ36" i="26"/>
  <c r="AR36" i="26"/>
  <c r="AS36" i="26"/>
  <c r="AT36" i="26"/>
  <c r="AU36" i="26"/>
  <c r="AV36" i="26"/>
  <c r="AW36" i="26"/>
  <c r="AX36" i="26"/>
  <c r="AY36" i="26"/>
  <c r="AZ36" i="26"/>
  <c r="BA36" i="26"/>
  <c r="BB36" i="26"/>
  <c r="BC36" i="26"/>
  <c r="BD36" i="26"/>
  <c r="BE36" i="26"/>
  <c r="AP37" i="26"/>
  <c r="AQ37" i="26"/>
  <c r="AR37" i="26"/>
  <c r="AS37" i="26"/>
  <c r="AT37" i="26"/>
  <c r="AU37" i="26"/>
  <c r="AV37" i="26"/>
  <c r="AW37" i="26"/>
  <c r="AX37" i="26"/>
  <c r="AY37" i="26"/>
  <c r="AZ37" i="26"/>
  <c r="BA37" i="26"/>
  <c r="BB37" i="26"/>
  <c r="BC37" i="26"/>
  <c r="BD37" i="26"/>
  <c r="BE37" i="26"/>
  <c r="AP38" i="26"/>
  <c r="AQ38" i="26"/>
  <c r="AR38" i="26"/>
  <c r="AS38" i="26"/>
  <c r="AT38" i="26"/>
  <c r="AU38" i="26"/>
  <c r="AV38" i="26"/>
  <c r="AW38" i="26"/>
  <c r="AX38" i="26"/>
  <c r="AY38" i="26"/>
  <c r="AZ38" i="26"/>
  <c r="BA38" i="26"/>
  <c r="BB38" i="26"/>
  <c r="BC38" i="26"/>
  <c r="BD38" i="26"/>
  <c r="BE38" i="26"/>
  <c r="AP39" i="26"/>
  <c r="AQ39" i="26"/>
  <c r="AR39" i="26"/>
  <c r="AS39" i="26"/>
  <c r="AT39" i="26"/>
  <c r="AU39" i="26"/>
  <c r="AV39" i="26"/>
  <c r="AW39" i="26"/>
  <c r="AX39" i="26"/>
  <c r="AY39" i="26"/>
  <c r="AZ39" i="26"/>
  <c r="BA39" i="26"/>
  <c r="BB39" i="26"/>
  <c r="BC39" i="26"/>
  <c r="BD39" i="26"/>
  <c r="BE39" i="26"/>
  <c r="AP41" i="26"/>
  <c r="AQ41" i="26"/>
  <c r="AR41" i="26"/>
  <c r="AS41" i="26"/>
  <c r="AT41" i="26"/>
  <c r="AU41" i="26"/>
  <c r="AV41" i="26"/>
  <c r="AW41" i="26"/>
  <c r="AX41" i="26"/>
  <c r="AY41" i="26"/>
  <c r="AZ41" i="26"/>
  <c r="BA41" i="26"/>
  <c r="BB41" i="26"/>
  <c r="BC41" i="26"/>
  <c r="BD41" i="26"/>
  <c r="BE41" i="26"/>
  <c r="AP43" i="26"/>
  <c r="AQ43" i="26"/>
  <c r="AR43" i="26"/>
  <c r="AS43" i="26"/>
  <c r="AT43" i="26"/>
  <c r="AU43" i="26"/>
  <c r="AV43" i="26"/>
  <c r="AW43" i="26"/>
  <c r="AX43" i="26"/>
  <c r="AY43" i="26"/>
  <c r="AZ43" i="26"/>
  <c r="BA43" i="26"/>
  <c r="BB43" i="26"/>
  <c r="BC43" i="26"/>
  <c r="BD43" i="26"/>
  <c r="BE43" i="26"/>
  <c r="AP44" i="26"/>
  <c r="AQ44" i="26"/>
  <c r="AR44" i="26"/>
  <c r="AS44" i="26"/>
  <c r="AT44" i="26"/>
  <c r="AU44" i="26"/>
  <c r="AV44" i="26"/>
  <c r="AW44" i="26"/>
  <c r="AX44" i="26"/>
  <c r="AY44" i="26"/>
  <c r="AZ44" i="26"/>
  <c r="BA44" i="26"/>
  <c r="BB44" i="26"/>
  <c r="BC44" i="26"/>
  <c r="BD44" i="26"/>
  <c r="BE44" i="26"/>
  <c r="AP45" i="26"/>
  <c r="AQ45" i="26"/>
  <c r="AR45" i="26"/>
  <c r="AS45" i="26"/>
  <c r="AT45" i="26"/>
  <c r="AU45" i="26"/>
  <c r="AV45" i="26"/>
  <c r="AW45" i="26"/>
  <c r="AX45" i="26"/>
  <c r="AY45" i="26"/>
  <c r="AZ45" i="26"/>
  <c r="BA45" i="26"/>
  <c r="BB45" i="26"/>
  <c r="BC45" i="26"/>
  <c r="BD45" i="26"/>
  <c r="BE45" i="26"/>
  <c r="AP50" i="26"/>
  <c r="AQ50" i="26"/>
  <c r="AR50" i="26"/>
  <c r="AS50" i="26"/>
  <c r="AT50" i="26"/>
  <c r="AU50" i="26"/>
  <c r="AV50" i="26"/>
  <c r="AW50" i="26"/>
  <c r="AX50" i="26"/>
  <c r="AY50" i="26"/>
  <c r="AZ50" i="26"/>
  <c r="BA50" i="26"/>
  <c r="BB50" i="26"/>
  <c r="BC50" i="26"/>
  <c r="BD50" i="26"/>
  <c r="BE50" i="26"/>
  <c r="AP51" i="26"/>
  <c r="AQ51" i="26"/>
  <c r="AR51" i="26"/>
  <c r="AS51" i="26"/>
  <c r="AT51" i="26"/>
  <c r="AU51" i="26"/>
  <c r="AV51" i="26"/>
  <c r="AW51" i="26"/>
  <c r="AX51" i="26"/>
  <c r="AY51" i="26"/>
  <c r="AZ51" i="26"/>
  <c r="BA51" i="26"/>
  <c r="BB51" i="26"/>
  <c r="BC51" i="26"/>
  <c r="BD51" i="26"/>
  <c r="BE51" i="26"/>
  <c r="BE10" i="26"/>
  <c r="BD10" i="26"/>
  <c r="BC10" i="26"/>
  <c r="BB10" i="26"/>
  <c r="BA10" i="26"/>
  <c r="AZ10" i="26"/>
  <c r="AY10" i="26"/>
  <c r="AX10" i="26"/>
  <c r="AW10" i="26"/>
  <c r="AV10" i="26"/>
  <c r="AU10" i="26"/>
  <c r="AT10" i="26"/>
  <c r="AS10" i="26"/>
  <c r="AR10" i="26"/>
  <c r="AQ10" i="26"/>
  <c r="AS53" i="26"/>
  <c r="AR53" i="26"/>
  <c r="AQ53" i="26"/>
  <c r="BA54" i="26"/>
  <c r="AS54" i="26"/>
  <c r="AY54" i="26"/>
  <c r="BB54" i="26"/>
  <c r="BE54" i="26"/>
  <c r="BD54" i="26"/>
  <c r="AV54" i="26"/>
  <c r="AZ54" i="26"/>
  <c r="AC54" i="26"/>
  <c r="AR54" i="26"/>
  <c r="AP54" i="26"/>
  <c r="AX54" i="26"/>
  <c r="BC54" i="26"/>
  <c r="AU54" i="26"/>
  <c r="AW54" i="26"/>
  <c r="AT54" i="26"/>
  <c r="AQ54" i="26"/>
  <c r="P70" i="25"/>
  <c r="P68" i="25"/>
  <c r="P69" i="25"/>
  <c r="J70" i="25"/>
  <c r="T70" i="25"/>
  <c r="V70" i="25"/>
  <c r="AB70" i="25"/>
  <c r="AD70" i="25"/>
  <c r="AF70" i="25"/>
  <c r="J69" i="25"/>
  <c r="T69" i="25"/>
  <c r="V69" i="25"/>
  <c r="AB69" i="25"/>
  <c r="AD69" i="25"/>
  <c r="AF69" i="25"/>
  <c r="AF68" i="25"/>
  <c r="AD68" i="25"/>
  <c r="AB68" i="25"/>
  <c r="V68" i="25"/>
  <c r="T68" i="25"/>
  <c r="AO68" i="25"/>
  <c r="J68" i="25"/>
  <c r="AO69" i="25"/>
  <c r="AO70" i="25"/>
  <c r="AP10" i="26"/>
  <c r="AP53" i="26"/>
  <c r="AE54" i="26"/>
  <c r="O54" i="26"/>
  <c r="W54" i="26"/>
  <c r="AK54" i="26"/>
  <c r="AM54" i="26"/>
  <c r="Y54" i="26"/>
  <c r="AY53" i="26"/>
  <c r="AA53" i="26"/>
  <c r="K53" i="26"/>
  <c r="AW53" i="26"/>
  <c r="W53" i="26"/>
  <c r="BA53" i="26"/>
  <c r="AE53" i="26"/>
  <c r="O53" i="26"/>
  <c r="AZ53" i="26"/>
  <c r="AC53" i="26"/>
  <c r="BD53" i="26"/>
  <c r="AK53" i="26"/>
  <c r="BE53" i="26"/>
  <c r="AM53" i="26"/>
  <c r="AA54" i="26"/>
  <c r="AG54" i="26"/>
  <c r="S54" i="26"/>
  <c r="BB53" i="26"/>
  <c r="AG53" i="26"/>
  <c r="AT53" i="26"/>
  <c r="Q53" i="26"/>
  <c r="AX53" i="26"/>
  <c r="Y53" i="26"/>
  <c r="U54" i="26"/>
  <c r="BC53" i="26"/>
  <c r="AI53" i="26"/>
  <c r="K54" i="26"/>
  <c r="AI54" i="26"/>
  <c r="AV53" i="26"/>
  <c r="U53" i="26"/>
  <c r="I53" i="26"/>
  <c r="I54" i="26"/>
  <c r="AQ11" i="25"/>
  <c r="AR11" i="25"/>
  <c r="AS11" i="25"/>
  <c r="AT11" i="25"/>
  <c r="AU11" i="25"/>
  <c r="AV11" i="25"/>
  <c r="AW11" i="25"/>
  <c r="AX11" i="25"/>
  <c r="AY11" i="25"/>
  <c r="AZ11" i="25"/>
  <c r="BA11" i="25"/>
  <c r="BB11" i="25"/>
  <c r="BC11" i="25"/>
  <c r="BD11" i="25"/>
  <c r="BE11" i="25"/>
  <c r="AQ12" i="25"/>
  <c r="AR12" i="25"/>
  <c r="AS12" i="25"/>
  <c r="AT12" i="25"/>
  <c r="AU12" i="25"/>
  <c r="AV12" i="25"/>
  <c r="AW12" i="25"/>
  <c r="AX12" i="25"/>
  <c r="AY12" i="25"/>
  <c r="AZ12" i="25"/>
  <c r="BA12" i="25"/>
  <c r="BB12" i="25"/>
  <c r="BC12" i="25"/>
  <c r="BD12" i="25"/>
  <c r="BE12" i="25"/>
  <c r="AQ13" i="25"/>
  <c r="AR13" i="25"/>
  <c r="AS13" i="25"/>
  <c r="AT13" i="25"/>
  <c r="AU13" i="25"/>
  <c r="AV13" i="25"/>
  <c r="AW13" i="25"/>
  <c r="AX13" i="25"/>
  <c r="AY13" i="25"/>
  <c r="AZ13" i="25"/>
  <c r="BA13" i="25"/>
  <c r="BB13" i="25"/>
  <c r="BC13" i="25"/>
  <c r="BD13" i="25"/>
  <c r="BE13" i="25"/>
  <c r="AQ14" i="25"/>
  <c r="AR14" i="25"/>
  <c r="AS14" i="25"/>
  <c r="AT14" i="25"/>
  <c r="AU14" i="25"/>
  <c r="AV14" i="25"/>
  <c r="AW14" i="25"/>
  <c r="AX14" i="25"/>
  <c r="AY14" i="25"/>
  <c r="AZ14" i="25"/>
  <c r="BA14" i="25"/>
  <c r="BB14" i="25"/>
  <c r="BC14" i="25"/>
  <c r="BD14" i="25"/>
  <c r="BE14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AQ16" i="25"/>
  <c r="AR16" i="25"/>
  <c r="AS16" i="25"/>
  <c r="AT16" i="25"/>
  <c r="AU16" i="25"/>
  <c r="AV16" i="25"/>
  <c r="AW16" i="25"/>
  <c r="AX16" i="25"/>
  <c r="AY16" i="25"/>
  <c r="AZ16" i="25"/>
  <c r="BA16" i="25"/>
  <c r="BB16" i="25"/>
  <c r="BC16" i="25"/>
  <c r="BD16" i="25"/>
  <c r="BE16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AQ18" i="25"/>
  <c r="AR18" i="25"/>
  <c r="AS18" i="25"/>
  <c r="AT18" i="25"/>
  <c r="AU18" i="25"/>
  <c r="AV18" i="25"/>
  <c r="AW18" i="25"/>
  <c r="AX18" i="25"/>
  <c r="AY18" i="25"/>
  <c r="AZ18" i="25"/>
  <c r="BA18" i="25"/>
  <c r="BB18" i="25"/>
  <c r="BC18" i="25"/>
  <c r="BD18" i="25"/>
  <c r="BE18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AQ20" i="25"/>
  <c r="AR20" i="25"/>
  <c r="AS20" i="25"/>
  <c r="AT20" i="25"/>
  <c r="AU20" i="25"/>
  <c r="AV20" i="25"/>
  <c r="AW20" i="25"/>
  <c r="AX20" i="25"/>
  <c r="AY20" i="25"/>
  <c r="AZ20" i="25"/>
  <c r="BA20" i="25"/>
  <c r="BB20" i="25"/>
  <c r="BC20" i="25"/>
  <c r="BD20" i="25"/>
  <c r="BE20" i="25"/>
  <c r="AQ21" i="25"/>
  <c r="AR21" i="25"/>
  <c r="AS21" i="25"/>
  <c r="AT21" i="25"/>
  <c r="AU21" i="25"/>
  <c r="AV21" i="25"/>
  <c r="AW21" i="25"/>
  <c r="AX21" i="25"/>
  <c r="AY21" i="25"/>
  <c r="AZ21" i="25"/>
  <c r="BA21" i="25"/>
  <c r="BB21" i="25"/>
  <c r="BC21" i="25"/>
  <c r="BD21" i="25"/>
  <c r="BE21" i="25"/>
  <c r="AQ22" i="25"/>
  <c r="AR22" i="25"/>
  <c r="AS22" i="25"/>
  <c r="AT22" i="25"/>
  <c r="AU22" i="25"/>
  <c r="AV22" i="25"/>
  <c r="AW22" i="25"/>
  <c r="AX22" i="25"/>
  <c r="AY22" i="25"/>
  <c r="AZ22" i="25"/>
  <c r="BA22" i="25"/>
  <c r="BB22" i="25"/>
  <c r="BC22" i="25"/>
  <c r="BD22" i="25"/>
  <c r="BE22" i="25"/>
  <c r="AQ23" i="25"/>
  <c r="AR23" i="25"/>
  <c r="AS23" i="25"/>
  <c r="AT23" i="25"/>
  <c r="AU23" i="25"/>
  <c r="AV23" i="25"/>
  <c r="AW23" i="25"/>
  <c r="AX23" i="25"/>
  <c r="AY23" i="25"/>
  <c r="AZ23" i="25"/>
  <c r="BA23" i="25"/>
  <c r="BB23" i="25"/>
  <c r="BC23" i="25"/>
  <c r="BD23" i="25"/>
  <c r="BE23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BE24" i="25"/>
  <c r="AQ25" i="25"/>
  <c r="AR25" i="25"/>
  <c r="AS25" i="25"/>
  <c r="AT25" i="25"/>
  <c r="AU25" i="25"/>
  <c r="AV25" i="25"/>
  <c r="AW25" i="25"/>
  <c r="AX25" i="25"/>
  <c r="AY25" i="25"/>
  <c r="AZ25" i="25"/>
  <c r="BA25" i="25"/>
  <c r="BB25" i="25"/>
  <c r="BC25" i="25"/>
  <c r="BD25" i="25"/>
  <c r="BE25" i="25"/>
  <c r="AQ26" i="25"/>
  <c r="AR26" i="25"/>
  <c r="AS26" i="25"/>
  <c r="AT26" i="25"/>
  <c r="AU26" i="25"/>
  <c r="AV26" i="25"/>
  <c r="AW26" i="25"/>
  <c r="AX26" i="25"/>
  <c r="AY26" i="25"/>
  <c r="AZ26" i="25"/>
  <c r="BA26" i="25"/>
  <c r="BB26" i="25"/>
  <c r="BC26" i="25"/>
  <c r="BD26" i="25"/>
  <c r="BE26" i="25"/>
  <c r="AQ27" i="25"/>
  <c r="AR27" i="25"/>
  <c r="AS27" i="25"/>
  <c r="AT27" i="25"/>
  <c r="AU27" i="25"/>
  <c r="AV27" i="25"/>
  <c r="AW27" i="25"/>
  <c r="AX27" i="25"/>
  <c r="AY27" i="25"/>
  <c r="AZ27" i="25"/>
  <c r="BA27" i="25"/>
  <c r="BB27" i="25"/>
  <c r="BC27" i="25"/>
  <c r="BD27" i="25"/>
  <c r="BE27" i="25"/>
  <c r="AQ28" i="25"/>
  <c r="AR28" i="25"/>
  <c r="AS28" i="25"/>
  <c r="AT28" i="25"/>
  <c r="AU28" i="25"/>
  <c r="AV28" i="25"/>
  <c r="AW28" i="25"/>
  <c r="AX28" i="25"/>
  <c r="AY28" i="25"/>
  <c r="AZ28" i="25"/>
  <c r="BA28" i="25"/>
  <c r="BB28" i="25"/>
  <c r="BC28" i="25"/>
  <c r="BD28" i="25"/>
  <c r="BE28" i="25"/>
  <c r="AQ29" i="25"/>
  <c r="AR29" i="25"/>
  <c r="AS29" i="25"/>
  <c r="AT29" i="25"/>
  <c r="AU29" i="25"/>
  <c r="AV29" i="25"/>
  <c r="AW29" i="25"/>
  <c r="AX29" i="25"/>
  <c r="AY29" i="25"/>
  <c r="AZ29" i="25"/>
  <c r="BA29" i="25"/>
  <c r="BB29" i="25"/>
  <c r="BC29" i="25"/>
  <c r="BD29" i="25"/>
  <c r="BE29" i="25"/>
  <c r="AQ30" i="25"/>
  <c r="AR30" i="25"/>
  <c r="AS30" i="25"/>
  <c r="AT30" i="25"/>
  <c r="AU30" i="25"/>
  <c r="AV30" i="25"/>
  <c r="AW30" i="25"/>
  <c r="AX30" i="25"/>
  <c r="AY30" i="25"/>
  <c r="AZ30" i="25"/>
  <c r="BA30" i="25"/>
  <c r="BB30" i="25"/>
  <c r="BC30" i="25"/>
  <c r="BD30" i="25"/>
  <c r="BE30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BD31" i="25"/>
  <c r="BE31" i="25"/>
  <c r="AQ32" i="25"/>
  <c r="AR32" i="25"/>
  <c r="AS32" i="25"/>
  <c r="AT32" i="25"/>
  <c r="AU32" i="25"/>
  <c r="AV32" i="25"/>
  <c r="AW32" i="25"/>
  <c r="AX32" i="25"/>
  <c r="AY32" i="25"/>
  <c r="AZ32" i="25"/>
  <c r="BA32" i="25"/>
  <c r="BB32" i="25"/>
  <c r="BC32" i="25"/>
  <c r="BD32" i="25"/>
  <c r="BE32" i="25"/>
  <c r="AQ33" i="25"/>
  <c r="AR33" i="25"/>
  <c r="AS33" i="25"/>
  <c r="AT33" i="25"/>
  <c r="AU33" i="25"/>
  <c r="AV33" i="25"/>
  <c r="AW33" i="25"/>
  <c r="AX33" i="25"/>
  <c r="AY33" i="25"/>
  <c r="AZ33" i="25"/>
  <c r="BA33" i="25"/>
  <c r="BB33" i="25"/>
  <c r="BC33" i="25"/>
  <c r="BD33" i="25"/>
  <c r="BE33" i="25"/>
  <c r="AQ34" i="25"/>
  <c r="AR34" i="25"/>
  <c r="AS34" i="25"/>
  <c r="AT34" i="25"/>
  <c r="AU34" i="25"/>
  <c r="AV34" i="25"/>
  <c r="AW34" i="25"/>
  <c r="AX34" i="25"/>
  <c r="AY34" i="25"/>
  <c r="AZ34" i="25"/>
  <c r="BA34" i="25"/>
  <c r="BB34" i="25"/>
  <c r="BC34" i="25"/>
  <c r="BD34" i="25"/>
  <c r="BE34" i="25"/>
  <c r="AQ35" i="25"/>
  <c r="AR35" i="25"/>
  <c r="AS35" i="25"/>
  <c r="AT35" i="25"/>
  <c r="AU35" i="25"/>
  <c r="AV35" i="25"/>
  <c r="AW35" i="25"/>
  <c r="AX35" i="25"/>
  <c r="AY35" i="25"/>
  <c r="AZ35" i="25"/>
  <c r="BA35" i="25"/>
  <c r="BB35" i="25"/>
  <c r="BC35" i="25"/>
  <c r="BD35" i="25"/>
  <c r="BE35" i="25"/>
  <c r="AQ36" i="25"/>
  <c r="AR36" i="25"/>
  <c r="AS36" i="25"/>
  <c r="AT36" i="25"/>
  <c r="AU36" i="25"/>
  <c r="AV36" i="25"/>
  <c r="AW36" i="25"/>
  <c r="AX36" i="25"/>
  <c r="AY36" i="25"/>
  <c r="AZ36" i="25"/>
  <c r="BA36" i="25"/>
  <c r="BB36" i="25"/>
  <c r="BC36" i="25"/>
  <c r="BD36" i="25"/>
  <c r="BE36" i="25"/>
  <c r="AQ37" i="25"/>
  <c r="AR37" i="25"/>
  <c r="AS37" i="25"/>
  <c r="AT37" i="25"/>
  <c r="AU37" i="25"/>
  <c r="AV37" i="25"/>
  <c r="AW37" i="25"/>
  <c r="AX37" i="25"/>
  <c r="AY37" i="25"/>
  <c r="AZ37" i="25"/>
  <c r="BA37" i="25"/>
  <c r="BB37" i="25"/>
  <c r="BC37" i="25"/>
  <c r="BD37" i="25"/>
  <c r="BE37" i="25"/>
  <c r="AQ38" i="25"/>
  <c r="AR38" i="25"/>
  <c r="AS38" i="25"/>
  <c r="AT38" i="25"/>
  <c r="AU38" i="25"/>
  <c r="AV38" i="25"/>
  <c r="AW38" i="25"/>
  <c r="AX38" i="25"/>
  <c r="AY38" i="25"/>
  <c r="AZ38" i="25"/>
  <c r="BA38" i="25"/>
  <c r="BB38" i="25"/>
  <c r="BC38" i="25"/>
  <c r="BD38" i="25"/>
  <c r="BE38" i="25"/>
  <c r="AQ39" i="25"/>
  <c r="AR39" i="25"/>
  <c r="AS39" i="25"/>
  <c r="AT39" i="25"/>
  <c r="AU39" i="25"/>
  <c r="AV39" i="25"/>
  <c r="AW39" i="25"/>
  <c r="AX39" i="25"/>
  <c r="AY39" i="25"/>
  <c r="AZ39" i="25"/>
  <c r="BA39" i="25"/>
  <c r="BB39" i="25"/>
  <c r="BC39" i="25"/>
  <c r="BD39" i="25"/>
  <c r="BE39" i="25"/>
  <c r="AQ40" i="25"/>
  <c r="AR40" i="25"/>
  <c r="AS40" i="25"/>
  <c r="AT40" i="25"/>
  <c r="AU40" i="25"/>
  <c r="AV40" i="25"/>
  <c r="AW40" i="25"/>
  <c r="AX40" i="25"/>
  <c r="AY40" i="25"/>
  <c r="AZ40" i="25"/>
  <c r="BA40" i="25"/>
  <c r="BB40" i="25"/>
  <c r="BC40" i="25"/>
  <c r="BD40" i="25"/>
  <c r="BE40" i="25"/>
  <c r="AQ41" i="25"/>
  <c r="AR41" i="25"/>
  <c r="AS41" i="25"/>
  <c r="AT41" i="25"/>
  <c r="AU41" i="25"/>
  <c r="AV41" i="25"/>
  <c r="AW41" i="25"/>
  <c r="AX41" i="25"/>
  <c r="AY41" i="25"/>
  <c r="AZ41" i="25"/>
  <c r="BA41" i="25"/>
  <c r="BB41" i="25"/>
  <c r="BC41" i="25"/>
  <c r="BD41" i="25"/>
  <c r="BE41" i="25"/>
  <c r="AQ42" i="25"/>
  <c r="AR42" i="25"/>
  <c r="AS42" i="25"/>
  <c r="AT42" i="25"/>
  <c r="AU42" i="25"/>
  <c r="AV42" i="25"/>
  <c r="AW42" i="25"/>
  <c r="AX42" i="25"/>
  <c r="AY42" i="25"/>
  <c r="AZ42" i="25"/>
  <c r="BA42" i="25"/>
  <c r="BB42" i="25"/>
  <c r="BC42" i="25"/>
  <c r="BD42" i="25"/>
  <c r="BE42" i="25"/>
  <c r="AQ43" i="25"/>
  <c r="AR43" i="25"/>
  <c r="AS43" i="25"/>
  <c r="AT43" i="25"/>
  <c r="AU43" i="25"/>
  <c r="AV43" i="25"/>
  <c r="AW43" i="25"/>
  <c r="AX43" i="25"/>
  <c r="AY43" i="25"/>
  <c r="AZ43" i="25"/>
  <c r="BA43" i="25"/>
  <c r="BB43" i="25"/>
  <c r="BC43" i="25"/>
  <c r="BD43" i="25"/>
  <c r="BE43" i="25"/>
  <c r="AQ44" i="25"/>
  <c r="AR44" i="25"/>
  <c r="AS44" i="25"/>
  <c r="AT44" i="25"/>
  <c r="AU44" i="25"/>
  <c r="AV44" i="25"/>
  <c r="AW44" i="25"/>
  <c r="AX44" i="25"/>
  <c r="AY44" i="25"/>
  <c r="AZ44" i="25"/>
  <c r="BA44" i="25"/>
  <c r="BB44" i="25"/>
  <c r="BC44" i="25"/>
  <c r="BD44" i="25"/>
  <c r="BE44" i="25"/>
  <c r="AQ45" i="25"/>
  <c r="AR45" i="25"/>
  <c r="AS45" i="25"/>
  <c r="AT45" i="25"/>
  <c r="AU45" i="25"/>
  <c r="AV45" i="25"/>
  <c r="AW45" i="25"/>
  <c r="AX45" i="25"/>
  <c r="AY45" i="25"/>
  <c r="AZ45" i="25"/>
  <c r="BA45" i="25"/>
  <c r="BB45" i="25"/>
  <c r="BC45" i="25"/>
  <c r="BD45" i="25"/>
  <c r="BE45" i="25"/>
  <c r="AQ47" i="25"/>
  <c r="AR47" i="25"/>
  <c r="AS47" i="25"/>
  <c r="AT47" i="25"/>
  <c r="AU47" i="25"/>
  <c r="AV47" i="25"/>
  <c r="AW47" i="25"/>
  <c r="AX47" i="25"/>
  <c r="AY47" i="25"/>
  <c r="AZ47" i="25"/>
  <c r="BA47" i="25"/>
  <c r="BB47" i="25"/>
  <c r="BC47" i="25"/>
  <c r="BD47" i="25"/>
  <c r="BE47" i="25"/>
  <c r="AQ48" i="25"/>
  <c r="AR48" i="25"/>
  <c r="AS48" i="25"/>
  <c r="AT48" i="25"/>
  <c r="AU48" i="25"/>
  <c r="AV48" i="25"/>
  <c r="AW48" i="25"/>
  <c r="AX48" i="25"/>
  <c r="AY48" i="25"/>
  <c r="AZ48" i="25"/>
  <c r="BA48" i="25"/>
  <c r="BB48" i="25"/>
  <c r="BC48" i="25"/>
  <c r="BD48" i="25"/>
  <c r="BE48" i="25"/>
  <c r="AQ49" i="25"/>
  <c r="AR49" i="25"/>
  <c r="AS49" i="25"/>
  <c r="AT49" i="25"/>
  <c r="AU49" i="25"/>
  <c r="AV49" i="25"/>
  <c r="AW49" i="25"/>
  <c r="AX49" i="25"/>
  <c r="AY49" i="25"/>
  <c r="AZ49" i="25"/>
  <c r="BA49" i="25"/>
  <c r="BB49" i="25"/>
  <c r="BC49" i="25"/>
  <c r="BD49" i="25"/>
  <c r="BE49" i="25"/>
  <c r="AQ50" i="25"/>
  <c r="AR50" i="25"/>
  <c r="AS50" i="25"/>
  <c r="AT50" i="25"/>
  <c r="AU50" i="25"/>
  <c r="AV50" i="25"/>
  <c r="AW50" i="25"/>
  <c r="AX50" i="25"/>
  <c r="AY50" i="25"/>
  <c r="AZ50" i="25"/>
  <c r="BA50" i="25"/>
  <c r="BB50" i="25"/>
  <c r="BC50" i="25"/>
  <c r="BD50" i="25"/>
  <c r="BE50" i="25"/>
  <c r="AQ51" i="25"/>
  <c r="AR51" i="25"/>
  <c r="AS51" i="25"/>
  <c r="AT51" i="25"/>
  <c r="AU51" i="25"/>
  <c r="AV51" i="25"/>
  <c r="AW51" i="25"/>
  <c r="AX51" i="25"/>
  <c r="AY51" i="25"/>
  <c r="AZ51" i="25"/>
  <c r="BA51" i="25"/>
  <c r="BB51" i="25"/>
  <c r="BC51" i="25"/>
  <c r="BD51" i="25"/>
  <c r="BE51" i="25"/>
  <c r="AQ52" i="25"/>
  <c r="AR52" i="25"/>
  <c r="AS52" i="25"/>
  <c r="AT52" i="25"/>
  <c r="AU52" i="25"/>
  <c r="AV52" i="25"/>
  <c r="AW52" i="25"/>
  <c r="AX52" i="25"/>
  <c r="AY52" i="25"/>
  <c r="AZ52" i="25"/>
  <c r="BA52" i="25"/>
  <c r="BB52" i="25"/>
  <c r="BC52" i="25"/>
  <c r="BD52" i="25"/>
  <c r="BE52" i="25"/>
  <c r="AQ53" i="25"/>
  <c r="AR53" i="25"/>
  <c r="AS53" i="25"/>
  <c r="AT53" i="25"/>
  <c r="AU53" i="25"/>
  <c r="AV53" i="25"/>
  <c r="AW53" i="25"/>
  <c r="AX53" i="25"/>
  <c r="AY53" i="25"/>
  <c r="AZ53" i="25"/>
  <c r="BA53" i="25"/>
  <c r="BB53" i="25"/>
  <c r="BC53" i="25"/>
  <c r="BD53" i="25"/>
  <c r="BE53" i="25"/>
  <c r="AQ56" i="25"/>
  <c r="AR56" i="25"/>
  <c r="AS56" i="25"/>
  <c r="AT56" i="25"/>
  <c r="AU56" i="25"/>
  <c r="AV56" i="25"/>
  <c r="AW56" i="25"/>
  <c r="AX56" i="25"/>
  <c r="AY56" i="25"/>
  <c r="AZ56" i="25"/>
  <c r="BA56" i="25"/>
  <c r="BB56" i="25"/>
  <c r="BC56" i="25"/>
  <c r="BD56" i="25"/>
  <c r="BE56" i="25"/>
  <c r="AQ58" i="25"/>
  <c r="AR58" i="25"/>
  <c r="AS58" i="25"/>
  <c r="AT58" i="25"/>
  <c r="AU58" i="25"/>
  <c r="AV58" i="25"/>
  <c r="AW58" i="25"/>
  <c r="AX58" i="25"/>
  <c r="AY58" i="25"/>
  <c r="AZ58" i="25"/>
  <c r="BA58" i="25"/>
  <c r="BB58" i="25"/>
  <c r="BC58" i="25"/>
  <c r="BD58" i="25"/>
  <c r="BE58" i="25"/>
  <c r="AQ59" i="25"/>
  <c r="AR59" i="25"/>
  <c r="AS59" i="25"/>
  <c r="AT59" i="25"/>
  <c r="AU59" i="25"/>
  <c r="AV59" i="25"/>
  <c r="AW59" i="25"/>
  <c r="AX59" i="25"/>
  <c r="AY59" i="25"/>
  <c r="AZ59" i="25"/>
  <c r="BA59" i="25"/>
  <c r="BB59" i="25"/>
  <c r="BC59" i="25"/>
  <c r="BD59" i="25"/>
  <c r="BE59" i="25"/>
  <c r="AQ60" i="25"/>
  <c r="AR60" i="25"/>
  <c r="AS60" i="25"/>
  <c r="AT60" i="25"/>
  <c r="AU60" i="25"/>
  <c r="AV60" i="25"/>
  <c r="AW60" i="25"/>
  <c r="AX60" i="25"/>
  <c r="AY60" i="25"/>
  <c r="AZ60" i="25"/>
  <c r="BA60" i="25"/>
  <c r="BB60" i="25"/>
  <c r="BC60" i="25"/>
  <c r="BD60" i="25"/>
  <c r="BE60" i="25"/>
  <c r="AQ61" i="25"/>
  <c r="AR61" i="25"/>
  <c r="AS61" i="25"/>
  <c r="AT61" i="25"/>
  <c r="AU61" i="25"/>
  <c r="AV61" i="25"/>
  <c r="AW61" i="25"/>
  <c r="AX61" i="25"/>
  <c r="AY61" i="25"/>
  <c r="AZ61" i="25"/>
  <c r="BA61" i="25"/>
  <c r="BB61" i="25"/>
  <c r="BC61" i="25"/>
  <c r="BD61" i="25"/>
  <c r="BE61" i="25"/>
  <c r="AQ62" i="25"/>
  <c r="AR62" i="25"/>
  <c r="AS62" i="25"/>
  <c r="AT62" i="25"/>
  <c r="AU62" i="25"/>
  <c r="AV62" i="25"/>
  <c r="AW62" i="25"/>
  <c r="AX62" i="25"/>
  <c r="AY62" i="25"/>
  <c r="AZ62" i="25"/>
  <c r="BA62" i="25"/>
  <c r="BB62" i="25"/>
  <c r="BC62" i="25"/>
  <c r="BD62" i="25"/>
  <c r="BE62" i="25"/>
  <c r="AQ63" i="25"/>
  <c r="AR63" i="25"/>
  <c r="AS63" i="25"/>
  <c r="AT63" i="25"/>
  <c r="AU63" i="25"/>
  <c r="AV63" i="25"/>
  <c r="AW63" i="25"/>
  <c r="AX63" i="25"/>
  <c r="AY63" i="25"/>
  <c r="AZ63" i="25"/>
  <c r="BA63" i="25"/>
  <c r="BB63" i="25"/>
  <c r="BC63" i="25"/>
  <c r="BD63" i="25"/>
  <c r="BE63" i="25"/>
  <c r="AP12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P32" i="25"/>
  <c r="AP33" i="25"/>
  <c r="AP34" i="25"/>
  <c r="AP35" i="25"/>
  <c r="AP36" i="25"/>
  <c r="AP37" i="25"/>
  <c r="AP38" i="25"/>
  <c r="AP39" i="25"/>
  <c r="AP40" i="25"/>
  <c r="AP41" i="25"/>
  <c r="AP42" i="25"/>
  <c r="AP43" i="25"/>
  <c r="AP44" i="25"/>
  <c r="AP45" i="25"/>
  <c r="AP47" i="25"/>
  <c r="AP48" i="25"/>
  <c r="AP49" i="25"/>
  <c r="AP50" i="25"/>
  <c r="AP51" i="25"/>
  <c r="AP52" i="25"/>
  <c r="AP53" i="25"/>
  <c r="AP56" i="25"/>
  <c r="AP58" i="25"/>
  <c r="AP59" i="25"/>
  <c r="AP60" i="25"/>
  <c r="AP61" i="25"/>
  <c r="AP62" i="25"/>
  <c r="AP63" i="25"/>
  <c r="AP11" i="25"/>
  <c r="M54" i="26"/>
  <c r="Q54" i="26"/>
  <c r="M53" i="26"/>
  <c r="AZ66" i="25"/>
  <c r="AC66" i="25"/>
  <c r="AR66" i="25"/>
  <c r="M66" i="25"/>
  <c r="AY66" i="25"/>
  <c r="AA66" i="25"/>
  <c r="AQ66" i="25"/>
  <c r="K66" i="25"/>
  <c r="AX66" i="25"/>
  <c r="Y66" i="25"/>
  <c r="BC66" i="25"/>
  <c r="AI66" i="25"/>
  <c r="AU66" i="25"/>
  <c r="S66" i="25"/>
  <c r="BE66" i="25"/>
  <c r="AM66" i="25"/>
  <c r="AV66" i="25"/>
  <c r="U66" i="25"/>
  <c r="BB66" i="25"/>
  <c r="AG66" i="25"/>
  <c r="AT66" i="25"/>
  <c r="Q66" i="25"/>
  <c r="AW66" i="25"/>
  <c r="W66" i="25"/>
  <c r="BD66" i="25"/>
  <c r="AK66" i="25"/>
  <c r="AP66" i="25"/>
  <c r="I66" i="25"/>
  <c r="BA66" i="25"/>
  <c r="AE66" i="25"/>
  <c r="AS66" i="25"/>
  <c r="O66" i="25"/>
  <c r="AQ65" i="25"/>
  <c r="K65" i="25"/>
  <c r="AY65" i="25"/>
  <c r="AA65" i="25"/>
  <c r="AX65" i="25"/>
  <c r="Y65" i="25"/>
  <c r="BA65" i="25"/>
  <c r="AE65" i="25"/>
  <c r="AZ65" i="25"/>
  <c r="AC65" i="25"/>
  <c r="AW65" i="25"/>
  <c r="W65" i="25"/>
  <c r="AU65" i="25"/>
  <c r="S65" i="25"/>
  <c r="BE65" i="25"/>
  <c r="AM65" i="25"/>
  <c r="BC65" i="25"/>
  <c r="AI65" i="25"/>
  <c r="BB65" i="25"/>
  <c r="AG65" i="25"/>
  <c r="AT65" i="25"/>
  <c r="Q65" i="25"/>
  <c r="AP65" i="25"/>
  <c r="I65" i="25"/>
  <c r="BD65" i="25"/>
  <c r="AK65" i="25"/>
  <c r="AV65" i="25"/>
  <c r="U65" i="25"/>
  <c r="AS65" i="25"/>
  <c r="O65" i="25"/>
  <c r="AR65" i="25"/>
  <c r="M65" i="25"/>
</calcChain>
</file>

<file path=xl/sharedStrings.xml><?xml version="1.0" encoding="utf-8"?>
<sst xmlns="http://schemas.openxmlformats.org/spreadsheetml/2006/main" count="1678" uniqueCount="377">
  <si>
    <t>Patrick</t>
  </si>
  <si>
    <t>Philippe</t>
  </si>
  <si>
    <t>FONTAINE</t>
  </si>
  <si>
    <t>Cyril</t>
  </si>
  <si>
    <t>Marc</t>
  </si>
  <si>
    <t>Quentin</t>
  </si>
  <si>
    <t>Loïc</t>
  </si>
  <si>
    <t>DUCRUET</t>
  </si>
  <si>
    <t>JANIN</t>
  </si>
  <si>
    <t>Pass'Cyclisme</t>
  </si>
  <si>
    <t>DH</t>
  </si>
  <si>
    <t>3ème Cat</t>
  </si>
  <si>
    <t>GENANS BOITEUX</t>
  </si>
  <si>
    <t>Martin</t>
  </si>
  <si>
    <t>BRIQUEZ</t>
  </si>
  <si>
    <t>FAVRE-FELIX</t>
  </si>
  <si>
    <t>Sylvain</t>
  </si>
  <si>
    <t>SGRAZZUTTI</t>
  </si>
  <si>
    <t>HIBERT</t>
  </si>
  <si>
    <t>Ludovic</t>
  </si>
  <si>
    <t>Kevin</t>
  </si>
  <si>
    <t>Pass cyclisme</t>
  </si>
  <si>
    <t>REVENU</t>
  </si>
  <si>
    <t>Thomas</t>
  </si>
  <si>
    <t>DE NARDO</t>
  </si>
  <si>
    <t>Junior 2</t>
  </si>
  <si>
    <t>PIAZZA</t>
  </si>
  <si>
    <t>3ème cat</t>
  </si>
  <si>
    <t>POLITO</t>
  </si>
  <si>
    <t>Christian</t>
  </si>
  <si>
    <t>DEMOLIS</t>
  </si>
  <si>
    <t>Tony</t>
  </si>
  <si>
    <t>Julie</t>
  </si>
  <si>
    <t>SCHOENECKER</t>
  </si>
  <si>
    <t>Calendrier DH/EN saison 2015</t>
  </si>
  <si>
    <t>Dates</t>
  </si>
  <si>
    <t xml:space="preserve">Types </t>
  </si>
  <si>
    <t>Epreuves</t>
  </si>
  <si>
    <t>#</t>
  </si>
  <si>
    <t>Lieu</t>
  </si>
  <si>
    <t xml:space="preserve"> Pays</t>
  </si>
  <si>
    <t>Urge Enduro Tour</t>
  </si>
  <si>
    <t>EN</t>
  </si>
  <si>
    <t>Sospel</t>
  </si>
  <si>
    <t>06</t>
  </si>
  <si>
    <t>France</t>
  </si>
  <si>
    <t>28-29 mars</t>
  </si>
  <si>
    <t>Midi Pyrénnées</t>
  </si>
  <si>
    <t>Millau</t>
  </si>
  <si>
    <t>04-05 avril</t>
  </si>
  <si>
    <t>Languedoc Roussillon</t>
  </si>
  <si>
    <t>Laudun</t>
  </si>
  <si>
    <t>Cannondale Enduro Tour</t>
  </si>
  <si>
    <t>Dabo</t>
  </si>
  <si>
    <t>57</t>
  </si>
  <si>
    <t>18-19 avril</t>
  </si>
  <si>
    <t>Salindres</t>
  </si>
  <si>
    <t>Belfort</t>
  </si>
  <si>
    <t>90</t>
  </si>
  <si>
    <t>24-26 avril</t>
  </si>
  <si>
    <t>Lyon</t>
  </si>
  <si>
    <t>01-02 mai</t>
  </si>
  <si>
    <t>Chanac</t>
  </si>
  <si>
    <t>L'Escarène</t>
  </si>
  <si>
    <t>09-10 mai</t>
  </si>
  <si>
    <t>Alzon</t>
  </si>
  <si>
    <t>Blausac</t>
  </si>
  <si>
    <t>Mollau</t>
  </si>
  <si>
    <t>68</t>
  </si>
  <si>
    <t>16-17 mai</t>
  </si>
  <si>
    <t>PACA</t>
  </si>
  <si>
    <t>La Moulière</t>
  </si>
  <si>
    <t>30-31 mai</t>
  </si>
  <si>
    <t>Roubion</t>
  </si>
  <si>
    <t>20-21 mai</t>
  </si>
  <si>
    <t>Auron</t>
  </si>
  <si>
    <t>Vesubie</t>
  </si>
  <si>
    <t>05-07 juin</t>
  </si>
  <si>
    <t>IXS SDC</t>
  </si>
  <si>
    <t>Morgins</t>
  </si>
  <si>
    <t>Ch</t>
  </si>
  <si>
    <t>Suisse</t>
  </si>
  <si>
    <t>20-21 juin</t>
  </si>
  <si>
    <t xml:space="preserve"> Rhône alpes</t>
  </si>
  <si>
    <t>Cormaranche</t>
  </si>
  <si>
    <t>01</t>
  </si>
  <si>
    <t>19-21 juin</t>
  </si>
  <si>
    <t>IXS EDC</t>
  </si>
  <si>
    <t>Schladming</t>
  </si>
  <si>
    <t>Aut</t>
  </si>
  <si>
    <t>Autriche</t>
  </si>
  <si>
    <t>Val d'Allos</t>
  </si>
  <si>
    <t>04</t>
  </si>
  <si>
    <t>27-28 juin</t>
  </si>
  <si>
    <t>30</t>
  </si>
  <si>
    <t>Les Angles</t>
  </si>
  <si>
    <t>Pass'Portes</t>
  </si>
  <si>
    <t>EN/AM</t>
  </si>
  <si>
    <t>Morzine</t>
  </si>
  <si>
    <t>74</t>
  </si>
  <si>
    <t>04-05 juillet</t>
  </si>
  <si>
    <t>MB Enduro</t>
  </si>
  <si>
    <t>Combloux</t>
  </si>
  <si>
    <t>10-12 juillet</t>
  </si>
  <si>
    <t>Les Deux Alpes</t>
  </si>
  <si>
    <t>38</t>
  </si>
  <si>
    <t>17-19 juillet</t>
  </si>
  <si>
    <t>Lenzeirheide</t>
  </si>
  <si>
    <t>16-19 juillet</t>
  </si>
  <si>
    <t>Championnat de France</t>
  </si>
  <si>
    <t>Oz en Oisans</t>
  </si>
  <si>
    <t>18-19 juillet</t>
  </si>
  <si>
    <t>World Cup</t>
  </si>
  <si>
    <t>Samoens</t>
  </si>
  <si>
    <t>24-26 juillet</t>
  </si>
  <si>
    <t>France + champ Fr Master</t>
  </si>
  <si>
    <t>Les Carroz</t>
  </si>
  <si>
    <t>Pila</t>
  </si>
  <si>
    <t>It</t>
  </si>
  <si>
    <t>Italie</t>
  </si>
  <si>
    <t>25-26 juillet</t>
  </si>
  <si>
    <t>Les Orres</t>
  </si>
  <si>
    <t>05</t>
  </si>
  <si>
    <t>01-02 aout</t>
  </si>
  <si>
    <t>Rhône Alpes</t>
  </si>
  <si>
    <t>Morillon</t>
  </si>
  <si>
    <t>08-09 aout</t>
  </si>
  <si>
    <t>Valloire</t>
  </si>
  <si>
    <t>73</t>
  </si>
  <si>
    <t>14-16 aout</t>
  </si>
  <si>
    <t>Spicak</t>
  </si>
  <si>
    <t>Rep Tchèque</t>
  </si>
  <si>
    <t>Montgenevre</t>
  </si>
  <si>
    <t>22-23 aout</t>
  </si>
  <si>
    <t>Tignes/Val d'Isere</t>
  </si>
  <si>
    <t>23-27 aout</t>
  </si>
  <si>
    <t>World Championchip Master</t>
  </si>
  <si>
    <t>Vallnord</t>
  </si>
  <si>
    <t>And</t>
  </si>
  <si>
    <t>Andorre</t>
  </si>
  <si>
    <t>29-30 aout</t>
  </si>
  <si>
    <t>Les Arcs</t>
  </si>
  <si>
    <t>28-30 aout</t>
  </si>
  <si>
    <t>Anzère</t>
  </si>
  <si>
    <t>05-06 sept</t>
  </si>
  <si>
    <t>St Pierre</t>
  </si>
  <si>
    <t>Mercantour</t>
  </si>
  <si>
    <t>Gebwiller</t>
  </si>
  <si>
    <t>St Dié</t>
  </si>
  <si>
    <t>88</t>
  </si>
  <si>
    <t>13-14 sept</t>
  </si>
  <si>
    <t>Les Saisies</t>
  </si>
  <si>
    <t xml:space="preserve"> 18-20 sept</t>
  </si>
  <si>
    <t>Leogang</t>
  </si>
  <si>
    <t>Gourdon</t>
  </si>
  <si>
    <t>46</t>
  </si>
  <si>
    <t>25-27 sept</t>
  </si>
  <si>
    <t>Verbier</t>
  </si>
  <si>
    <t>02-04 Octobre</t>
  </si>
  <si>
    <t>Bellwald</t>
  </si>
  <si>
    <t>03-04 octobre</t>
  </si>
  <si>
    <t>Finale ligure</t>
  </si>
  <si>
    <t>Li</t>
  </si>
  <si>
    <t xml:space="preserve">Enduro </t>
  </si>
  <si>
    <t>42</t>
  </si>
  <si>
    <t>Merveille</t>
  </si>
  <si>
    <t>31</t>
  </si>
  <si>
    <t xml:space="preserve"> Dép.</t>
  </si>
  <si>
    <t>Coupe Catalane</t>
  </si>
  <si>
    <t>15-17 mai</t>
  </si>
  <si>
    <t>Kranjska Gora</t>
  </si>
  <si>
    <t>Slo</t>
  </si>
  <si>
    <t>Slovénie</t>
  </si>
  <si>
    <t>13-14 juin</t>
  </si>
  <si>
    <t>Maxiavalanche</t>
  </si>
  <si>
    <t>homme</t>
  </si>
  <si>
    <t>elite</t>
  </si>
  <si>
    <t>elite pte finale</t>
  </si>
  <si>
    <t>Master 30</t>
  </si>
  <si>
    <t>BERERD</t>
  </si>
  <si>
    <t>Franck</t>
  </si>
  <si>
    <t>POTZIC</t>
  </si>
  <si>
    <t>Hugues</t>
  </si>
  <si>
    <t>Total de courses par pilote</t>
  </si>
  <si>
    <t>senior</t>
  </si>
  <si>
    <t>HS</t>
  </si>
  <si>
    <t>master1</t>
  </si>
  <si>
    <t>master2</t>
  </si>
  <si>
    <t>dns</t>
  </si>
  <si>
    <t>master</t>
  </si>
  <si>
    <t>Elite pF</t>
  </si>
  <si>
    <t>cz</t>
  </si>
  <si>
    <t>UCI</t>
  </si>
  <si>
    <t>x</t>
  </si>
  <si>
    <t>Master2</t>
  </si>
  <si>
    <t>Master6</t>
  </si>
  <si>
    <t>Master4</t>
  </si>
  <si>
    <t>Senior</t>
  </si>
  <si>
    <t>master6</t>
  </si>
  <si>
    <t>22 aout</t>
  </si>
  <si>
    <t>Archamps</t>
  </si>
  <si>
    <t>Rod Again - Salève</t>
  </si>
  <si>
    <t>Total de courses UCI par pilote</t>
  </si>
  <si>
    <t>Général</t>
  </si>
  <si>
    <t>Coupe Rhône Alpes</t>
  </si>
  <si>
    <t>__</t>
  </si>
  <si>
    <t>____</t>
  </si>
  <si>
    <t>___</t>
  </si>
  <si>
    <t>scratch</t>
  </si>
  <si>
    <t>DNS</t>
  </si>
  <si>
    <t>Master1</t>
  </si>
  <si>
    <t>Calendrier DH/EN saison 2016</t>
  </si>
  <si>
    <t>elite pF</t>
  </si>
  <si>
    <t>IXS European Downhill Cup</t>
  </si>
  <si>
    <t>Elite</t>
  </si>
  <si>
    <t>Master</t>
  </si>
  <si>
    <t xml:space="preserve"> Championnat Rhône alpes</t>
  </si>
  <si>
    <t>points</t>
  </si>
  <si>
    <t>25-26 juin</t>
  </si>
  <si>
    <t>Serre-Chevalier</t>
  </si>
  <si>
    <t>29-31 juillet</t>
  </si>
  <si>
    <t>12-14 aout</t>
  </si>
  <si>
    <t>Méribel</t>
  </si>
  <si>
    <t>France (UCI Hors Classe)</t>
  </si>
  <si>
    <t>Val Di Sole</t>
  </si>
  <si>
    <t>Rep Tchèq</t>
  </si>
  <si>
    <t>21-22 mai</t>
  </si>
  <si>
    <t>Raon l'Etape</t>
  </si>
  <si>
    <t>France (rallye)</t>
  </si>
  <si>
    <t>France (rallye+ TS)</t>
  </si>
  <si>
    <t>02-03 juillet</t>
  </si>
  <si>
    <t>France (format originel)</t>
  </si>
  <si>
    <t>06-07 aout</t>
  </si>
  <si>
    <t>23-24 juillet</t>
  </si>
  <si>
    <t>base 50€</t>
  </si>
  <si>
    <t>base 30€</t>
  </si>
  <si>
    <t>base 40€</t>
  </si>
  <si>
    <t>11-12 juin</t>
  </si>
  <si>
    <t>Aussois</t>
  </si>
  <si>
    <t>27-28 aout</t>
  </si>
  <si>
    <t>16-17 juillet</t>
  </si>
  <si>
    <t>Montgenèvre</t>
  </si>
  <si>
    <t>France (+champ Fr Master)</t>
  </si>
  <si>
    <t>17-18 sept</t>
  </si>
  <si>
    <t>08-09 mai</t>
  </si>
  <si>
    <t>17-19 juin</t>
  </si>
  <si>
    <t>27-29 mai</t>
  </si>
  <si>
    <t>Willingen</t>
  </si>
  <si>
    <t>D</t>
  </si>
  <si>
    <t>Germany</t>
  </si>
  <si>
    <t xml:space="preserve"> 16-18 sept</t>
  </si>
  <si>
    <t>07-08 mai</t>
  </si>
  <si>
    <t>01-04 Sept</t>
  </si>
  <si>
    <t>14-15 mai</t>
  </si>
  <si>
    <t>British DC</t>
  </si>
  <si>
    <t>Fiort William</t>
  </si>
  <si>
    <t>GB</t>
  </si>
  <si>
    <t>Great Britain</t>
  </si>
  <si>
    <t>01-03 juillet</t>
  </si>
  <si>
    <t>22-24 juillet</t>
  </si>
  <si>
    <t>10-12 juin</t>
  </si>
  <si>
    <t>Wiriehorn</t>
  </si>
  <si>
    <t>19-21 aout</t>
  </si>
  <si>
    <t>07-09 octobre</t>
  </si>
  <si>
    <t>15-19 juin</t>
  </si>
  <si>
    <t>Les Gets</t>
  </si>
  <si>
    <t>Crankworx - CdF</t>
  </si>
  <si>
    <t>VIOLLANT</t>
  </si>
  <si>
    <t>Rémy</t>
  </si>
  <si>
    <t>VIOLLAND</t>
  </si>
  <si>
    <t>Dist.</t>
  </si>
  <si>
    <t>Champ idf et franche comté</t>
  </si>
  <si>
    <t>Métabief</t>
  </si>
  <si>
    <t>25</t>
  </si>
  <si>
    <t>LAVOREL</t>
  </si>
  <si>
    <t>Eric</t>
  </si>
  <si>
    <t>sénior</t>
  </si>
  <si>
    <t>DNF</t>
  </si>
  <si>
    <t>2-3 avril</t>
  </si>
  <si>
    <t>Coupe auvergne</t>
  </si>
  <si>
    <t>Chatel guyon</t>
  </si>
  <si>
    <t>Total de courses +200km par pilote</t>
  </si>
  <si>
    <t>Bénévole</t>
  </si>
  <si>
    <t>Master 1</t>
  </si>
  <si>
    <t>Coupe de France</t>
  </si>
  <si>
    <t>Scratch</t>
  </si>
  <si>
    <t>Master 2</t>
  </si>
  <si>
    <t>Championnat Rhône Alpes</t>
  </si>
  <si>
    <t>Master 4</t>
  </si>
  <si>
    <t>Master 5</t>
  </si>
  <si>
    <t>2474284xxx</t>
  </si>
  <si>
    <t>n° licence</t>
  </si>
  <si>
    <t>date de naissance</t>
  </si>
  <si>
    <t>+200km</t>
  </si>
  <si>
    <t>25-26 mars</t>
  </si>
  <si>
    <t>AURA</t>
  </si>
  <si>
    <t>Orbeil</t>
  </si>
  <si>
    <t>05-07 mai</t>
  </si>
  <si>
    <t>IXS European Cup</t>
  </si>
  <si>
    <t>Annecy Semnoz</t>
  </si>
  <si>
    <t>13-14 mai</t>
  </si>
  <si>
    <t>19-21 mai</t>
  </si>
  <si>
    <t>Open Franche Comté</t>
  </si>
  <si>
    <t>27-28 mai</t>
  </si>
  <si>
    <t>Villard de Lans</t>
  </si>
  <si>
    <t>16-18 juin</t>
  </si>
  <si>
    <t>21-24 juin</t>
  </si>
  <si>
    <t>Andorra</t>
  </si>
  <si>
    <t>23-25 juin</t>
  </si>
  <si>
    <t>Crankworx</t>
  </si>
  <si>
    <t>Insbruck</t>
  </si>
  <si>
    <t>Austria</t>
  </si>
  <si>
    <t>24-25 juin</t>
  </si>
  <si>
    <t>Championnat AURA</t>
  </si>
  <si>
    <t>Super Lioran</t>
  </si>
  <si>
    <t>63</t>
  </si>
  <si>
    <t>Helveti'Cup</t>
  </si>
  <si>
    <t>Zinal</t>
  </si>
  <si>
    <t>15-16 juillet</t>
  </si>
  <si>
    <t>21-23 juillet</t>
  </si>
  <si>
    <t>28-30 juillet</t>
  </si>
  <si>
    <t>Champ France + Master</t>
  </si>
  <si>
    <t>Cze</t>
  </si>
  <si>
    <t>ISX Swiss Cup</t>
  </si>
  <si>
    <t>Schönried</t>
  </si>
  <si>
    <t>05-06 août</t>
  </si>
  <si>
    <t>11-13 août</t>
  </si>
  <si>
    <t>Praloup</t>
  </si>
  <si>
    <t>Montgenêvre</t>
  </si>
  <si>
    <t>18-20 août</t>
  </si>
  <si>
    <t>IXS Swiss Cup</t>
  </si>
  <si>
    <t>19-20 août</t>
  </si>
  <si>
    <t>St Sorlin</t>
  </si>
  <si>
    <t>25-27 août</t>
  </si>
  <si>
    <t>Mervelier</t>
  </si>
  <si>
    <t>Chaumont</t>
  </si>
  <si>
    <t>15-17 sept</t>
  </si>
  <si>
    <t>16-17 sept</t>
  </si>
  <si>
    <t>29sept-01oct</t>
  </si>
  <si>
    <t>09-10 spt</t>
  </si>
  <si>
    <t>Super Besse</t>
  </si>
  <si>
    <t>Valence</t>
  </si>
  <si>
    <t>26</t>
  </si>
  <si>
    <t>Général scratch</t>
  </si>
  <si>
    <t>Général catégories</t>
  </si>
  <si>
    <t>Calendrier DH/EN saison 2017</t>
  </si>
  <si>
    <t>Pass' cyclisme</t>
  </si>
  <si>
    <t>Cannondaie EN tour</t>
  </si>
  <si>
    <t>39 sénior</t>
  </si>
  <si>
    <t>36 sénior</t>
  </si>
  <si>
    <t>54 sénior</t>
  </si>
  <si>
    <t>57 sénior</t>
  </si>
  <si>
    <t>Crankworx IXS</t>
  </si>
  <si>
    <t>Crankworx Air DH</t>
  </si>
  <si>
    <t>championnats courus par pilote</t>
  </si>
  <si>
    <t>M2</t>
  </si>
  <si>
    <t>M1</t>
  </si>
  <si>
    <t>Sénior</t>
  </si>
  <si>
    <t>CLAVEL</t>
  </si>
  <si>
    <t>Yannick</t>
  </si>
  <si>
    <t>Amateur</t>
  </si>
  <si>
    <t>30 amateur</t>
  </si>
  <si>
    <t>amateur</t>
  </si>
  <si>
    <t>Pro Elite</t>
  </si>
  <si>
    <t>VULLIET</t>
  </si>
  <si>
    <t>Etienne</t>
  </si>
  <si>
    <t>M4</t>
  </si>
  <si>
    <t>M6</t>
  </si>
  <si>
    <t>Ollon</t>
  </si>
  <si>
    <t>Val d'Illiez</t>
  </si>
  <si>
    <t>64</t>
  </si>
  <si>
    <t>bénévole</t>
  </si>
  <si>
    <t>KO</t>
  </si>
  <si>
    <t>GENANS</t>
  </si>
  <si>
    <t>Master5</t>
  </si>
  <si>
    <t>Pilatrack</t>
  </si>
  <si>
    <t>Doizieux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</si>
</sst>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[$-40C]dd\-mmm\-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0" tint="-0.34998626667073579"/>
      <name val="Arial"/>
      <family val="2"/>
    </font>
    <font>
      <i/>
      <sz val="9"/>
      <name val="Arial"/>
      <family val="2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i/>
      <sz val="12"/>
      <color rgb="FF00B050"/>
      <name val="Calibri"/>
      <family val="2"/>
      <scheme val="minor"/>
    </font>
    <font>
      <b/>
      <i/>
      <sz val="14"/>
      <color rgb="FF00B050"/>
      <name val="Arial"/>
      <family val="2"/>
    </font>
    <font>
      <b/>
      <i/>
      <sz val="1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i/>
      <sz val="9"/>
      <name val="Arial"/>
      <family val="2"/>
    </font>
    <font>
      <i/>
      <sz val="8"/>
      <color theme="0" tint="-0.34998626667073579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i/>
      <sz val="8"/>
      <color rgb="FF00B050"/>
      <name val="Arial"/>
      <family val="2"/>
    </font>
    <font>
      <b/>
      <sz val="12"/>
      <name val="Arial"/>
      <family val="2"/>
    </font>
    <font>
      <b/>
      <sz val="14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i/>
      <sz val="14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theme="3" tint="0.59999389629810485"/>
      </top>
      <bottom style="thin">
        <color indexed="1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indexed="12"/>
      </bottom>
      <diagonal/>
    </border>
    <border>
      <left/>
      <right style="thin">
        <color theme="3" tint="0.59999389629810485"/>
      </right>
      <top style="thin">
        <color indexed="12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auto="1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auto="1"/>
      </left>
      <right style="medium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auto="1"/>
      </left>
      <right style="medium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00B0F0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auto="1"/>
      </left>
      <right/>
      <top/>
      <bottom style="thin">
        <color theme="3" tint="0.59999389629810485"/>
      </bottom>
      <diagonal/>
    </border>
    <border>
      <left style="medium">
        <color auto="1"/>
      </left>
      <right style="medium">
        <color auto="1"/>
      </right>
      <top/>
      <bottom style="thin">
        <color theme="3" tint="0.59999389629810485"/>
      </bottom>
      <diagonal/>
    </border>
    <border>
      <left style="thin">
        <color auto="1"/>
      </left>
      <right style="medium">
        <color auto="1"/>
      </right>
      <top/>
      <bottom style="thin">
        <color theme="3" tint="0.59999389629810485"/>
      </bottom>
      <diagonal/>
    </border>
    <border>
      <left/>
      <right style="thin">
        <color auto="1"/>
      </right>
      <top/>
      <bottom style="thin">
        <color theme="3" tint="0.59999389629810485"/>
      </bottom>
      <diagonal/>
    </border>
    <border>
      <left style="thin">
        <color rgb="FF00B0F0"/>
      </left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indexed="12"/>
      </bottom>
      <diagonal/>
    </border>
    <border>
      <left style="thin">
        <color theme="3" tint="0.59999389629810485"/>
      </left>
      <right/>
      <top style="thin">
        <color indexed="12"/>
      </top>
      <bottom style="thin">
        <color indexed="12"/>
      </bottom>
      <diagonal/>
    </border>
    <border>
      <left style="thin">
        <color theme="3" tint="0.59999389629810485"/>
      </left>
      <right/>
      <top style="thin">
        <color indexed="12"/>
      </top>
      <bottom style="thin">
        <color theme="3" tint="0.599993896298104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auto="1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auto="1"/>
      </left>
      <right style="medium">
        <color auto="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 style="medium">
        <color auto="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B0F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indexed="12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indexed="12"/>
      </top>
      <bottom style="thin">
        <color theme="3" tint="0.59996337778862885"/>
      </bottom>
      <diagonal/>
    </border>
    <border>
      <left style="medium">
        <color auto="1"/>
      </left>
      <right style="medium">
        <color auto="1"/>
      </right>
      <top style="thin">
        <color theme="3" tint="0.59996337778862885"/>
      </top>
      <bottom/>
      <diagonal/>
    </border>
    <border>
      <left style="medium">
        <color auto="1"/>
      </left>
      <right style="medium">
        <color auto="1"/>
      </right>
      <top/>
      <bottom style="thin">
        <color theme="3" tint="0.59996337778862885"/>
      </bottom>
      <diagonal/>
    </border>
    <border>
      <left/>
      <right style="medium">
        <color auto="1"/>
      </right>
      <top style="thin">
        <color theme="3" tint="0.59996337778862885"/>
      </top>
      <bottom/>
      <diagonal/>
    </border>
    <border>
      <left style="medium">
        <color auto="1"/>
      </left>
      <right style="thin">
        <color auto="1"/>
      </right>
      <top style="thin">
        <color theme="3" tint="0.59996337778862885"/>
      </top>
      <bottom/>
      <diagonal/>
    </border>
    <border>
      <left style="thin">
        <color auto="1"/>
      </left>
      <right style="medium">
        <color auto="1"/>
      </right>
      <top style="thin">
        <color theme="3" tint="0.59996337778862885"/>
      </top>
      <bottom/>
      <diagonal/>
    </border>
    <border>
      <left style="thin">
        <color auto="1"/>
      </left>
      <right style="medium">
        <color auto="1"/>
      </right>
      <top/>
      <bottom style="thin">
        <color theme="3" tint="0.599963377788628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rgb="FF00B0F0"/>
      </left>
      <right/>
      <top/>
      <bottom style="thin">
        <color theme="3" tint="0.59996337778862885"/>
      </bottom>
      <diagonal/>
    </border>
    <border>
      <left/>
      <right style="thin">
        <color rgb="FF00B0F0"/>
      </right>
      <top/>
      <bottom style="thin">
        <color theme="3" tint="0.59996337778862885"/>
      </bottom>
      <diagonal/>
    </border>
    <border>
      <left style="medium">
        <color auto="1"/>
      </left>
      <right style="thin">
        <color auto="1"/>
      </right>
      <top/>
      <bottom style="thin">
        <color theme="3" tint="0.59996337778862885"/>
      </bottom>
      <diagonal/>
    </border>
    <border>
      <left/>
      <right style="medium">
        <color auto="1"/>
      </right>
      <top/>
      <bottom style="thin">
        <color theme="3" tint="0.59996337778862885"/>
      </bottom>
      <diagonal/>
    </border>
    <border>
      <left/>
      <right/>
      <top style="thin">
        <color indexed="12"/>
      </top>
      <bottom/>
      <diagonal/>
    </border>
    <border>
      <left/>
      <right style="thin">
        <color theme="3" tint="0.59999389629810485"/>
      </right>
      <top style="thin">
        <color indexed="12"/>
      </top>
      <bottom/>
      <diagonal/>
    </border>
    <border>
      <left style="medium">
        <color auto="1"/>
      </left>
      <right/>
      <top style="thin">
        <color indexed="12"/>
      </top>
      <bottom style="thin">
        <color indexed="1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3" tint="0.59996337778862885"/>
      </top>
      <bottom/>
      <diagonal/>
    </border>
    <border>
      <left style="medium">
        <color auto="1"/>
      </left>
      <right/>
      <top/>
      <bottom style="thin">
        <color theme="3" tint="0.59996337778862885"/>
      </bottom>
      <diagonal/>
    </border>
    <border>
      <left/>
      <right style="thin">
        <color auto="1"/>
      </right>
      <top style="thin">
        <color theme="3" tint="0.59996337778862885"/>
      </top>
      <bottom/>
      <diagonal/>
    </border>
    <border>
      <left/>
      <right style="thin">
        <color auto="1"/>
      </right>
      <top/>
      <bottom style="thin">
        <color theme="3" tint="0.59996337778862885"/>
      </bottom>
      <diagonal/>
    </border>
    <border>
      <left style="medium">
        <color auto="1"/>
      </left>
      <right/>
      <top style="medium">
        <color auto="1"/>
      </top>
      <bottom style="thin">
        <color theme="3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theme="3" tint="0.5999633777886288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3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medium">
        <color auto="1"/>
      </top>
      <bottom style="thin">
        <color theme="3" tint="0.5999633777886288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theme="3" tint="0.59996337778862885"/>
      </top>
      <bottom/>
      <diagonal/>
    </border>
  </borders>
  <cellStyleXfs count="6">
    <xf numFmtId="0" fontId="0" fillId="0" borderId="0"/>
    <xf numFmtId="0" fontId="1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54">
    <xf numFmtId="0" fontId="0" fillId="0" borderId="0" xfId="0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4" borderId="0" xfId="0" applyFont="1" applyFill="1" applyBorder="1" applyAlignment="1"/>
    <xf numFmtId="0" fontId="3" fillId="0" borderId="0" xfId="0" applyFont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6" borderId="0" xfId="0" applyFont="1" applyFill="1" applyBorder="1" applyAlignment="1"/>
    <xf numFmtId="0" fontId="4" fillId="6" borderId="0" xfId="0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center" vertical="center"/>
    </xf>
    <xf numFmtId="16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49" fontId="2" fillId="4" borderId="15" xfId="0" applyNumberFormat="1" applyFont="1" applyFill="1" applyBorder="1" applyAlignment="1">
      <alignment horizontal="center" vertical="center"/>
    </xf>
    <xf numFmtId="16" fontId="12" fillId="4" borderId="6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right" vertical="center"/>
    </xf>
    <xf numFmtId="49" fontId="12" fillId="4" borderId="18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/>
    <xf numFmtId="0" fontId="3" fillId="6" borderId="26" xfId="0" applyFont="1" applyFill="1" applyBorder="1" applyAlignment="1"/>
    <xf numFmtId="0" fontId="4" fillId="6" borderId="26" xfId="0" applyFont="1" applyFill="1" applyBorder="1" applyAlignment="1"/>
    <xf numFmtId="0" fontId="3" fillId="6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6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6" borderId="31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16" fontId="12" fillId="0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right" vertical="center"/>
    </xf>
    <xf numFmtId="49" fontId="12" fillId="0" borderId="36" xfId="0" applyNumberFormat="1" applyFont="1" applyFill="1" applyBorder="1" applyAlignment="1">
      <alignment horizontal="center" vertical="center"/>
    </xf>
    <xf numFmtId="16" fontId="11" fillId="0" borderId="3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right" vertical="center"/>
    </xf>
    <xf numFmtId="49" fontId="11" fillId="0" borderId="36" xfId="0" applyNumberFormat="1" applyFont="1" applyFill="1" applyBorder="1" applyAlignment="1">
      <alignment horizontal="center" vertical="center"/>
    </xf>
    <xf numFmtId="16" fontId="12" fillId="4" borderId="32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right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right" vertical="center"/>
    </xf>
    <xf numFmtId="49" fontId="12" fillId="4" borderId="3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" fontId="12" fillId="6" borderId="4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right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right" vertical="center"/>
    </xf>
    <xf numFmtId="49" fontId="12" fillId="6" borderId="15" xfId="0" applyNumberFormat="1" applyFont="1" applyFill="1" applyBorder="1" applyAlignment="1">
      <alignment horizontal="center" vertical="center"/>
    </xf>
    <xf numFmtId="16" fontId="9" fillId="6" borderId="4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right" vertical="center"/>
    </xf>
    <xf numFmtId="0" fontId="9" fillId="6" borderId="14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right"/>
    </xf>
    <xf numFmtId="49" fontId="9" fillId="6" borderId="15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6" borderId="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center"/>
    </xf>
    <xf numFmtId="0" fontId="0" fillId="6" borderId="13" xfId="0" applyFill="1" applyBorder="1" applyAlignment="1">
      <alignment horizontal="left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15" xfId="0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left" vertical="center"/>
    </xf>
    <xf numFmtId="0" fontId="0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/>
    <xf numFmtId="0" fontId="3" fillId="6" borderId="38" xfId="0" applyFont="1" applyFill="1" applyBorder="1" applyAlignment="1"/>
    <xf numFmtId="0" fontId="3" fillId="0" borderId="34" xfId="0" applyFont="1" applyFill="1" applyBorder="1" applyAlignment="1"/>
    <xf numFmtId="0" fontId="5" fillId="0" borderId="34" xfId="0" applyFont="1" applyBorder="1" applyAlignment="1"/>
    <xf numFmtId="0" fontId="3" fillId="3" borderId="34" xfId="0" applyFont="1" applyFill="1" applyBorder="1" applyAlignment="1"/>
    <xf numFmtId="16" fontId="9" fillId="6" borderId="32" xfId="0" applyNumberFormat="1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right" vertical="center"/>
    </xf>
    <xf numFmtId="0" fontId="9" fillId="6" borderId="3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right"/>
    </xf>
    <xf numFmtId="49" fontId="9" fillId="6" borderId="36" xfId="0" applyNumberFormat="1" applyFont="1" applyFill="1" applyBorder="1" applyAlignment="1">
      <alignment horizontal="center"/>
    </xf>
    <xf numFmtId="16" fontId="2" fillId="6" borderId="32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left" vertical="center"/>
    </xf>
    <xf numFmtId="49" fontId="2" fillId="6" borderId="42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5" fillId="0" borderId="34" xfId="0" applyFont="1" applyFill="1" applyBorder="1" applyAlignment="1"/>
    <xf numFmtId="0" fontId="5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left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/>
    </xf>
    <xf numFmtId="49" fontId="15" fillId="6" borderId="36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/>
    </xf>
    <xf numFmtId="49" fontId="15" fillId="6" borderId="15" xfId="0" applyNumberFormat="1" applyFont="1" applyFill="1" applyBorder="1" applyAlignment="1">
      <alignment horizontal="center" vertical="center"/>
    </xf>
    <xf numFmtId="16" fontId="16" fillId="6" borderId="32" xfId="0" applyNumberFormat="1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right" vertical="center"/>
    </xf>
    <xf numFmtId="0" fontId="16" fillId="6" borderId="35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right" vertical="center"/>
    </xf>
    <xf numFmtId="49" fontId="16" fillId="6" borderId="3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/>
    </xf>
    <xf numFmtId="49" fontId="15" fillId="0" borderId="36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center"/>
    </xf>
    <xf numFmtId="16" fontId="15" fillId="0" borderId="32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6" fontId="19" fillId="6" borderId="32" xfId="0" applyNumberFormat="1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right" vertical="center"/>
    </xf>
    <xf numFmtId="49" fontId="19" fillId="6" borderId="36" xfId="0" applyNumberFormat="1" applyFont="1" applyFill="1" applyBorder="1" applyAlignment="1">
      <alignment horizontal="center" vertical="center"/>
    </xf>
    <xf numFmtId="16" fontId="15" fillId="6" borderId="4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16" fontId="19" fillId="6" borderId="4" xfId="0" applyNumberFormat="1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right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right" vertical="center"/>
    </xf>
    <xf numFmtId="49" fontId="19" fillId="6" borderId="15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22" fillId="6" borderId="30" xfId="0" applyFont="1" applyFill="1" applyBorder="1" applyAlignment="1">
      <alignment vertical="center"/>
    </xf>
    <xf numFmtId="0" fontId="22" fillId="6" borderId="26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left" vertical="center"/>
    </xf>
    <xf numFmtId="49" fontId="19" fillId="7" borderId="15" xfId="0" applyNumberFormat="1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vertical="center"/>
    </xf>
    <xf numFmtId="0" fontId="22" fillId="7" borderId="26" xfId="0" applyFont="1" applyFill="1" applyBorder="1" applyAlignment="1">
      <alignment vertical="center"/>
    </xf>
    <xf numFmtId="0" fontId="22" fillId="7" borderId="26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left" vertical="center"/>
    </xf>
    <xf numFmtId="49" fontId="19" fillId="8" borderId="15" xfId="0" applyNumberFormat="1" applyFont="1" applyFill="1" applyBorder="1" applyAlignment="1">
      <alignment horizontal="center" vertical="center"/>
    </xf>
    <xf numFmtId="0" fontId="22" fillId="8" borderId="30" xfId="0" applyFont="1" applyFill="1" applyBorder="1" applyAlignment="1">
      <alignment vertical="center"/>
    </xf>
    <xf numFmtId="0" fontId="22" fillId="8" borderId="26" xfId="0" applyFont="1" applyFill="1" applyBorder="1" applyAlignment="1">
      <alignment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left" vertical="center"/>
    </xf>
    <xf numFmtId="0" fontId="15" fillId="9" borderId="35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left" vertical="center"/>
    </xf>
    <xf numFmtId="49" fontId="15" fillId="9" borderId="36" xfId="0" applyNumberFormat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left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left" vertical="center"/>
    </xf>
    <xf numFmtId="49" fontId="2" fillId="9" borderId="36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left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left" vertical="center"/>
    </xf>
    <xf numFmtId="49" fontId="2" fillId="10" borderId="36" xfId="0" applyNumberFormat="1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vertical="center"/>
    </xf>
    <xf numFmtId="0" fontId="3" fillId="10" borderId="38" xfId="0" applyFont="1" applyFill="1" applyBorder="1" applyAlignment="1">
      <alignment vertical="center"/>
    </xf>
    <xf numFmtId="0" fontId="26" fillId="0" borderId="0" xfId="0" applyFont="1" applyAlignment="1"/>
    <xf numFmtId="0" fontId="13" fillId="0" borderId="37" xfId="0" applyFont="1" applyBorder="1" applyAlignment="1">
      <alignment vertical="center"/>
    </xf>
    <xf numFmtId="0" fontId="5" fillId="0" borderId="47" xfId="0" applyFont="1" applyBorder="1" applyAlignment="1"/>
    <xf numFmtId="0" fontId="18" fillId="11" borderId="47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vertical="center"/>
    </xf>
    <xf numFmtId="0" fontId="3" fillId="6" borderId="52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16" fontId="15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center"/>
    </xf>
    <xf numFmtId="16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right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right" vertical="center"/>
    </xf>
    <xf numFmtId="49" fontId="19" fillId="0" borderId="51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6" fontId="12" fillId="0" borderId="4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right" vertical="center"/>
    </xf>
    <xf numFmtId="49" fontId="12" fillId="0" borderId="51" xfId="0" applyNumberFormat="1" applyFont="1" applyFill="1" applyBorder="1" applyAlignment="1">
      <alignment horizontal="center" vertical="center"/>
    </xf>
    <xf numFmtId="16" fontId="11" fillId="0" borderId="48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right" vertical="center"/>
    </xf>
    <xf numFmtId="49" fontId="11" fillId="0" borderId="51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/>
    </xf>
    <xf numFmtId="0" fontId="27" fillId="9" borderId="37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0" xfId="0" applyFont="1" applyAlignment="1"/>
    <xf numFmtId="0" fontId="4" fillId="3" borderId="19" xfId="0" applyFont="1" applyFill="1" applyBorder="1" applyAlignment="1">
      <alignment horizontal="left" vertical="center"/>
    </xf>
    <xf numFmtId="0" fontId="29" fillId="0" borderId="47" xfId="0" applyFont="1" applyFill="1" applyBorder="1" applyAlignment="1"/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left"/>
    </xf>
    <xf numFmtId="0" fontId="30" fillId="0" borderId="50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center" vertical="center"/>
    </xf>
    <xf numFmtId="0" fontId="29" fillId="6" borderId="47" xfId="0" applyFont="1" applyFill="1" applyBorder="1" applyAlignment="1"/>
    <xf numFmtId="0" fontId="29" fillId="6" borderId="52" xfId="0" applyFont="1" applyFill="1" applyBorder="1" applyAlignment="1"/>
    <xf numFmtId="0" fontId="29" fillId="3" borderId="47" xfId="0" applyFont="1" applyFill="1" applyBorder="1" applyAlignment="1"/>
    <xf numFmtId="0" fontId="31" fillId="0" borderId="47" xfId="0" applyFont="1" applyFill="1" applyBorder="1" applyAlignment="1"/>
    <xf numFmtId="0" fontId="30" fillId="0" borderId="47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/>
    </xf>
    <xf numFmtId="0" fontId="30" fillId="0" borderId="51" xfId="0" applyFont="1" applyFill="1" applyBorder="1" applyAlignment="1">
      <alignment horizontal="center"/>
    </xf>
    <xf numFmtId="0" fontId="31" fillId="6" borderId="47" xfId="0" applyFont="1" applyFill="1" applyBorder="1" applyAlignment="1"/>
    <xf numFmtId="0" fontId="31" fillId="6" borderId="52" xfId="0" applyFont="1" applyFill="1" applyBorder="1" applyAlignment="1"/>
    <xf numFmtId="0" fontId="31" fillId="3" borderId="47" xfId="0" applyFont="1" applyFill="1" applyBorder="1" applyAlignment="1"/>
    <xf numFmtId="0" fontId="32" fillId="0" borderId="47" xfId="0" applyFont="1" applyFill="1" applyBorder="1" applyAlignment="1">
      <alignment horizontal="center" vertical="center"/>
    </xf>
    <xf numFmtId="16" fontId="30" fillId="0" borderId="48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9" fillId="6" borderId="53" xfId="0" applyFont="1" applyFill="1" applyBorder="1" applyAlignment="1">
      <alignment vertical="center"/>
    </xf>
    <xf numFmtId="0" fontId="29" fillId="6" borderId="52" xfId="0" applyFont="1" applyFill="1" applyBorder="1" applyAlignment="1">
      <alignment vertical="center"/>
    </xf>
    <xf numFmtId="0" fontId="29" fillId="3" borderId="47" xfId="0" applyFont="1" applyFill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32" fillId="4" borderId="47" xfId="0" applyFont="1" applyFill="1" applyBorder="1" applyAlignment="1">
      <alignment horizontal="center" vertical="center"/>
    </xf>
    <xf numFmtId="49" fontId="30" fillId="0" borderId="51" xfId="0" applyNumberFormat="1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right" vertical="center"/>
    </xf>
    <xf numFmtId="16" fontId="33" fillId="0" borderId="48" xfId="0" applyNumberFormat="1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right" vertical="center"/>
    </xf>
    <xf numFmtId="49" fontId="33" fillId="0" borderId="51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16" fontId="2" fillId="0" borderId="4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2" fillId="11" borderId="4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3" fillId="6" borderId="62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vertical="center"/>
    </xf>
    <xf numFmtId="0" fontId="3" fillId="8" borderId="52" xfId="0" applyFont="1" applyFill="1" applyBorder="1" applyAlignment="1">
      <alignment vertical="center"/>
    </xf>
    <xf numFmtId="0" fontId="3" fillId="7" borderId="53" xfId="0" applyFont="1" applyFill="1" applyBorder="1" applyAlignment="1">
      <alignment vertical="center"/>
    </xf>
    <xf numFmtId="0" fontId="3" fillId="7" borderId="52" xfId="0" applyFont="1" applyFill="1" applyBorder="1" applyAlignment="1">
      <alignment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left" vertical="center"/>
    </xf>
    <xf numFmtId="0" fontId="15" fillId="8" borderId="50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left" vertical="center"/>
    </xf>
    <xf numFmtId="49" fontId="15" fillId="8" borderId="51" xfId="0" applyNumberFormat="1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left" vertical="center"/>
    </xf>
    <xf numFmtId="0" fontId="15" fillId="7" borderId="50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49" fontId="15" fillId="7" borderId="51" xfId="0" applyNumberFormat="1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7" fillId="0" borderId="63" xfId="0" applyFont="1" applyFill="1" applyBorder="1" applyAlignment="1">
      <alignment vertical="center"/>
    </xf>
    <xf numFmtId="0" fontId="27" fillId="7" borderId="53" xfId="0" applyFont="1" applyFill="1" applyBorder="1" applyAlignment="1">
      <alignment vertical="center"/>
    </xf>
    <xf numFmtId="0" fontId="27" fillId="6" borderId="52" xfId="0" applyFont="1" applyFill="1" applyBorder="1" applyAlignment="1">
      <alignment horizontal="right" vertical="center"/>
    </xf>
    <xf numFmtId="0" fontId="27" fillId="6" borderId="53" xfId="0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6" fillId="3" borderId="67" xfId="0" applyNumberFormat="1" applyFont="1" applyFill="1" applyBorder="1" applyAlignment="1">
      <alignment horizontal="left" vertical="center"/>
    </xf>
    <xf numFmtId="164" fontId="6" fillId="3" borderId="68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/>
    <xf numFmtId="1" fontId="5" fillId="0" borderId="0" xfId="0" applyNumberFormat="1" applyFont="1" applyAlignment="1"/>
    <xf numFmtId="1" fontId="17" fillId="0" borderId="7" xfId="0" applyNumberFormat="1" applyFont="1" applyFill="1" applyBorder="1" applyAlignment="1">
      <alignment vertical="center"/>
    </xf>
    <xf numFmtId="1" fontId="6" fillId="3" borderId="67" xfId="0" applyNumberFormat="1" applyFont="1" applyFill="1" applyBorder="1" applyAlignment="1">
      <alignment vertical="center"/>
    </xf>
    <xf numFmtId="1" fontId="6" fillId="3" borderId="68" xfId="0" applyNumberFormat="1" applyFont="1" applyFill="1" applyBorder="1" applyAlignment="1">
      <alignment vertical="center"/>
    </xf>
    <xf numFmtId="0" fontId="18" fillId="11" borderId="34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left" vertical="center"/>
    </xf>
    <xf numFmtId="0" fontId="29" fillId="2" borderId="53" xfId="0" applyFont="1" applyFill="1" applyBorder="1" applyAlignment="1">
      <alignment vertical="center"/>
    </xf>
    <xf numFmtId="0" fontId="29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5" fillId="2" borderId="0" xfId="0" applyFont="1" applyFill="1" applyAlignment="1"/>
    <xf numFmtId="16" fontId="2" fillId="13" borderId="48" xfId="0" applyNumberFormat="1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vertical="center"/>
    </xf>
    <xf numFmtId="0" fontId="2" fillId="13" borderId="50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vertical="center"/>
    </xf>
    <xf numFmtId="49" fontId="2" fillId="13" borderId="51" xfId="0" applyNumberFormat="1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16" fontId="2" fillId="14" borderId="48" xfId="0" applyNumberFormat="1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vertical="center"/>
    </xf>
    <xf numFmtId="49" fontId="2" fillId="14" borderId="51" xfId="0" applyNumberFormat="1" applyFont="1" applyFill="1" applyBorder="1" applyAlignment="1">
      <alignment horizontal="center" vertical="center"/>
    </xf>
    <xf numFmtId="16" fontId="36" fillId="15" borderId="48" xfId="0" applyNumberFormat="1" applyFont="1" applyFill="1" applyBorder="1" applyAlignment="1">
      <alignment horizontal="center" vertical="center"/>
    </xf>
    <xf numFmtId="0" fontId="36" fillId="15" borderId="49" xfId="0" applyFont="1" applyFill="1" applyBorder="1" applyAlignment="1">
      <alignment horizontal="center" vertical="center"/>
    </xf>
    <xf numFmtId="0" fontId="36" fillId="15" borderId="50" xfId="0" applyFont="1" applyFill="1" applyBorder="1" applyAlignment="1">
      <alignment horizontal="center" vertical="center"/>
    </xf>
    <xf numFmtId="0" fontId="36" fillId="15" borderId="49" xfId="0" applyFont="1" applyFill="1" applyBorder="1" applyAlignment="1">
      <alignment vertical="center"/>
    </xf>
    <xf numFmtId="49" fontId="36" fillId="15" borderId="51" xfId="0" applyNumberFormat="1" applyFont="1" applyFill="1" applyBorder="1" applyAlignment="1">
      <alignment horizontal="center" vertical="center"/>
    </xf>
    <xf numFmtId="0" fontId="36" fillId="15" borderId="48" xfId="0" applyFont="1" applyFill="1" applyBorder="1" applyAlignment="1">
      <alignment horizontal="center" vertical="center"/>
    </xf>
    <xf numFmtId="16" fontId="2" fillId="19" borderId="48" xfId="0" applyNumberFormat="1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vertical="center"/>
    </xf>
    <xf numFmtId="0" fontId="2" fillId="19" borderId="50" xfId="0" applyFont="1" applyFill="1" applyBorder="1" applyAlignment="1">
      <alignment horizontal="center" vertical="center"/>
    </xf>
    <xf numFmtId="0" fontId="2" fillId="19" borderId="49" xfId="0" applyFont="1" applyFill="1" applyBorder="1" applyAlignment="1">
      <alignment vertical="center"/>
    </xf>
    <xf numFmtId="0" fontId="2" fillId="19" borderId="51" xfId="0" applyFont="1" applyFill="1" applyBorder="1" applyAlignment="1">
      <alignment horizontal="center" vertical="center"/>
    </xf>
    <xf numFmtId="0" fontId="2" fillId="19" borderId="49" xfId="0" applyFont="1" applyFill="1" applyBorder="1" applyAlignment="1">
      <alignment horizontal="center" vertical="center"/>
    </xf>
    <xf numFmtId="49" fontId="2" fillId="19" borderId="51" xfId="0" applyNumberFormat="1" applyFont="1" applyFill="1" applyBorder="1" applyAlignment="1">
      <alignment horizontal="center" vertical="center"/>
    </xf>
    <xf numFmtId="0" fontId="2" fillId="19" borderId="48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vertical="center"/>
    </xf>
    <xf numFmtId="49" fontId="2" fillId="5" borderId="51" xfId="0" applyNumberFormat="1" applyFont="1" applyFill="1" applyBorder="1" applyAlignment="1">
      <alignment horizontal="center" vertical="center"/>
    </xf>
    <xf numFmtId="16" fontId="2" fillId="5" borderId="48" xfId="0" applyNumberFormat="1" applyFont="1" applyFill="1" applyBorder="1" applyAlignment="1">
      <alignment horizontal="center" vertical="center"/>
    </xf>
    <xf numFmtId="0" fontId="2" fillId="21" borderId="48" xfId="0" applyFont="1" applyFill="1" applyBorder="1" applyAlignment="1">
      <alignment horizontal="center" vertical="center"/>
    </xf>
    <xf numFmtId="0" fontId="2" fillId="21" borderId="49" xfId="0" applyFont="1" applyFill="1" applyBorder="1" applyAlignment="1">
      <alignment horizontal="center" vertical="center"/>
    </xf>
    <xf numFmtId="0" fontId="2" fillId="21" borderId="47" xfId="0" applyFont="1" applyFill="1" applyBorder="1" applyAlignment="1">
      <alignment vertical="center"/>
    </xf>
    <xf numFmtId="0" fontId="2" fillId="21" borderId="50" xfId="0" applyFont="1" applyFill="1" applyBorder="1" applyAlignment="1">
      <alignment horizontal="center" vertical="center"/>
    </xf>
    <xf numFmtId="0" fontId="2" fillId="21" borderId="49" xfId="0" applyFont="1" applyFill="1" applyBorder="1" applyAlignment="1">
      <alignment vertical="center"/>
    </xf>
    <xf numFmtId="49" fontId="2" fillId="21" borderId="51" xfId="0" applyNumberFormat="1" applyFont="1" applyFill="1" applyBorder="1" applyAlignment="1">
      <alignment horizontal="center" vertical="center"/>
    </xf>
    <xf numFmtId="0" fontId="11" fillId="17" borderId="48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center" vertical="center"/>
    </xf>
    <xf numFmtId="0" fontId="11" fillId="17" borderId="47" xfId="0" applyFont="1" applyFill="1" applyBorder="1" applyAlignment="1">
      <alignment vertical="center"/>
    </xf>
    <xf numFmtId="0" fontId="11" fillId="17" borderId="50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vertical="center"/>
    </xf>
    <xf numFmtId="49" fontId="11" fillId="17" borderId="51" xfId="0" applyNumberFormat="1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vertical="center"/>
    </xf>
    <xf numFmtId="0" fontId="2" fillId="20" borderId="50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vertical="center"/>
    </xf>
    <xf numFmtId="49" fontId="2" fillId="20" borderId="51" xfId="0" applyNumberFormat="1" applyFont="1" applyFill="1" applyBorder="1" applyAlignment="1">
      <alignment horizontal="center" vertical="center"/>
    </xf>
    <xf numFmtId="16" fontId="35" fillId="20" borderId="48" xfId="0" applyNumberFormat="1" applyFont="1" applyFill="1" applyBorder="1" applyAlignment="1">
      <alignment horizontal="center" vertical="center"/>
    </xf>
    <xf numFmtId="0" fontId="35" fillId="20" borderId="47" xfId="0" applyFont="1" applyFill="1" applyBorder="1" applyAlignment="1">
      <alignment vertical="center"/>
    </xf>
    <xf numFmtId="0" fontId="35" fillId="20" borderId="50" xfId="0" applyFont="1" applyFill="1" applyBorder="1" applyAlignment="1">
      <alignment horizontal="center" vertical="center"/>
    </xf>
    <xf numFmtId="0" fontId="35" fillId="20" borderId="49" xfId="0" applyFont="1" applyFill="1" applyBorder="1" applyAlignment="1">
      <alignment vertical="center"/>
    </xf>
    <xf numFmtId="49" fontId="35" fillId="20" borderId="51" xfId="0" applyNumberFormat="1" applyFont="1" applyFill="1" applyBorder="1" applyAlignment="1">
      <alignment horizontal="center" vertical="center"/>
    </xf>
    <xf numFmtId="16" fontId="2" fillId="16" borderId="48" xfId="0" applyNumberFormat="1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16" borderId="47" xfId="0" applyFont="1" applyFill="1" applyBorder="1" applyAlignment="1">
      <alignment vertical="center"/>
    </xf>
    <xf numFmtId="0" fontId="2" fillId="16" borderId="50" xfId="0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vertical="center"/>
    </xf>
    <xf numFmtId="49" fontId="2" fillId="16" borderId="51" xfId="0" applyNumberFormat="1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0" fontId="37" fillId="15" borderId="47" xfId="0" applyFont="1" applyFill="1" applyBorder="1" applyAlignment="1">
      <alignment horizontal="right" vertical="center"/>
    </xf>
    <xf numFmtId="0" fontId="11" fillId="14" borderId="47" xfId="0" applyFont="1" applyFill="1" applyBorder="1" applyAlignment="1">
      <alignment horizontal="right" vertical="center"/>
    </xf>
    <xf numFmtId="16" fontId="36" fillId="22" borderId="48" xfId="0" applyNumberFormat="1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7" fillId="22" borderId="47" xfId="0" applyFont="1" applyFill="1" applyBorder="1" applyAlignment="1">
      <alignment horizontal="right" vertical="center"/>
    </xf>
    <xf numFmtId="0" fontId="36" fillId="22" borderId="50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vertical="center"/>
    </xf>
    <xf numFmtId="49" fontId="36" fillId="22" borderId="51" xfId="0" applyNumberFormat="1" applyFont="1" applyFill="1" applyBorder="1" applyAlignment="1">
      <alignment horizontal="center" vertical="center"/>
    </xf>
    <xf numFmtId="0" fontId="36" fillId="15" borderId="57" xfId="0" applyFont="1" applyFill="1" applyBorder="1" applyAlignment="1">
      <alignment horizontal="center" vertical="center"/>
    </xf>
    <xf numFmtId="0" fontId="2" fillId="19" borderId="13" xfId="1" applyFont="1" applyFill="1" applyBorder="1" applyAlignment="1" applyProtection="1">
      <alignment horizontal="center" vertical="center" wrapText="1"/>
      <protection locked="0"/>
    </xf>
    <xf numFmtId="16" fontId="36" fillId="15" borderId="78" xfId="0" applyNumberFormat="1" applyFont="1" applyFill="1" applyBorder="1" applyAlignment="1">
      <alignment horizontal="center" vertical="center"/>
    </xf>
    <xf numFmtId="0" fontId="36" fillId="15" borderId="79" xfId="0" applyFont="1" applyFill="1" applyBorder="1" applyAlignment="1">
      <alignment horizontal="center" vertical="center"/>
    </xf>
    <xf numFmtId="0" fontId="37" fillId="15" borderId="80" xfId="0" applyFont="1" applyFill="1" applyBorder="1" applyAlignment="1">
      <alignment horizontal="right" vertical="center"/>
    </xf>
    <xf numFmtId="0" fontId="36" fillId="15" borderId="81" xfId="0" applyFont="1" applyFill="1" applyBorder="1" applyAlignment="1">
      <alignment horizontal="center" vertical="center"/>
    </xf>
    <xf numFmtId="0" fontId="36" fillId="15" borderId="82" xfId="0" applyFont="1" applyFill="1" applyBorder="1" applyAlignment="1">
      <alignment vertical="center"/>
    </xf>
    <xf numFmtId="0" fontId="36" fillId="15" borderId="83" xfId="0" applyFont="1" applyFill="1" applyBorder="1" applyAlignment="1">
      <alignment horizontal="center" vertical="center"/>
    </xf>
    <xf numFmtId="0" fontId="18" fillId="17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vertical="center"/>
    </xf>
    <xf numFmtId="49" fontId="11" fillId="2" borderId="51" xfId="0" applyNumberFormat="1" applyFont="1" applyFill="1" applyBorder="1" applyAlignment="1">
      <alignment horizontal="center" vertical="center"/>
    </xf>
    <xf numFmtId="16" fontId="12" fillId="18" borderId="48" xfId="0" applyNumberFormat="1" applyFont="1" applyFill="1" applyBorder="1" applyAlignment="1">
      <alignment horizontal="center" vertical="center"/>
    </xf>
    <xf numFmtId="0" fontId="12" fillId="18" borderId="49" xfId="0" applyFont="1" applyFill="1" applyBorder="1" applyAlignment="1">
      <alignment horizontal="center" vertical="center"/>
    </xf>
    <xf numFmtId="0" fontId="12" fillId="18" borderId="47" xfId="0" applyFont="1" applyFill="1" applyBorder="1" applyAlignment="1">
      <alignment vertical="center"/>
    </xf>
    <xf numFmtId="0" fontId="12" fillId="18" borderId="50" xfId="0" applyFont="1" applyFill="1" applyBorder="1" applyAlignment="1">
      <alignment horizontal="center" vertical="center"/>
    </xf>
    <xf numFmtId="0" fontId="12" fillId="18" borderId="49" xfId="0" applyFont="1" applyFill="1" applyBorder="1" applyAlignment="1">
      <alignment vertical="center"/>
    </xf>
    <xf numFmtId="49" fontId="12" fillId="18" borderId="51" xfId="0" applyNumberFormat="1" applyFont="1" applyFill="1" applyBorder="1" applyAlignment="1">
      <alignment horizontal="center" vertical="center"/>
    </xf>
    <xf numFmtId="1" fontId="20" fillId="0" borderId="34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11" fillId="13" borderId="49" xfId="0" applyFont="1" applyFill="1" applyBorder="1" applyAlignment="1">
      <alignment vertical="center"/>
    </xf>
    <xf numFmtId="49" fontId="11" fillId="13" borderId="51" xfId="0" applyNumberFormat="1" applyFont="1" applyFill="1" applyBorder="1" applyAlignment="1">
      <alignment horizontal="center" vertical="center"/>
    </xf>
    <xf numFmtId="0" fontId="11" fillId="13" borderId="5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18" fillId="0" borderId="85" xfId="0" applyFont="1" applyBorder="1" applyAlignment="1">
      <alignment horizontal="center" vertical="center"/>
    </xf>
    <xf numFmtId="16" fontId="2" fillId="21" borderId="74" xfId="0" applyNumberFormat="1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horizontal="center" vertical="center"/>
    </xf>
    <xf numFmtId="0" fontId="11" fillId="21" borderId="85" xfId="0" applyFont="1" applyFill="1" applyBorder="1" applyAlignment="1">
      <alignment horizontal="right" vertical="center"/>
    </xf>
    <xf numFmtId="0" fontId="2" fillId="21" borderId="60" xfId="0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vertical="center"/>
    </xf>
    <xf numFmtId="49" fontId="2" fillId="21" borderId="76" xfId="0" applyNumberFormat="1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49" fontId="19" fillId="7" borderId="59" xfId="0" applyNumberFormat="1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 wrapText="1"/>
    </xf>
    <xf numFmtId="0" fontId="19" fillId="7" borderId="76" xfId="0" applyFont="1" applyFill="1" applyBorder="1" applyAlignment="1">
      <alignment horizontal="right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/>
    <xf numFmtId="0" fontId="5" fillId="0" borderId="27" xfId="0" applyFont="1" applyFill="1" applyBorder="1" applyAlignment="1"/>
    <xf numFmtId="0" fontId="4" fillId="3" borderId="1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/>
    <xf numFmtId="0" fontId="5" fillId="0" borderId="28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69" xfId="0" applyNumberFormat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left" vertical="center"/>
    </xf>
    <xf numFmtId="0" fontId="15" fillId="8" borderId="65" xfId="0" applyFont="1" applyFill="1" applyBorder="1" applyAlignment="1">
      <alignment horizontal="left" vertical="center"/>
    </xf>
    <xf numFmtId="0" fontId="15" fillId="8" borderId="60" xfId="0" applyFont="1" applyFill="1" applyBorder="1" applyAlignment="1">
      <alignment horizontal="center" vertical="center"/>
    </xf>
    <xf numFmtId="0" fontId="15" fillId="8" borderId="61" xfId="0" applyFont="1" applyFill="1" applyBorder="1" applyAlignment="1">
      <alignment horizontal="center" vertical="center"/>
    </xf>
    <xf numFmtId="1" fontId="34" fillId="12" borderId="6" xfId="0" applyNumberFormat="1" applyFont="1" applyFill="1" applyBorder="1" applyAlignment="1">
      <alignment horizontal="center" vertical="center"/>
    </xf>
    <xf numFmtId="1" fontId="34" fillId="12" borderId="7" xfId="0" applyNumberFormat="1" applyFont="1" applyFill="1" applyBorder="1" applyAlignment="1">
      <alignment horizontal="center" vertical="center"/>
    </xf>
    <xf numFmtId="1" fontId="34" fillId="12" borderId="8" xfId="0" applyNumberFormat="1" applyFont="1" applyFill="1" applyBorder="1" applyAlignment="1">
      <alignment horizontal="center" vertical="center"/>
    </xf>
    <xf numFmtId="164" fontId="34" fillId="12" borderId="71" xfId="0" applyNumberFormat="1" applyFont="1" applyFill="1" applyBorder="1" applyAlignment="1">
      <alignment horizontal="center" vertical="center"/>
    </xf>
    <xf numFmtId="164" fontId="34" fillId="12" borderId="72" xfId="0" applyNumberFormat="1" applyFont="1" applyFill="1" applyBorder="1" applyAlignment="1">
      <alignment horizontal="center" vertical="center"/>
    </xf>
    <xf numFmtId="164" fontId="34" fillId="12" borderId="7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8" borderId="56" xfId="0" applyFont="1" applyFill="1" applyBorder="1" applyAlignment="1">
      <alignment horizontal="center" vertical="center"/>
    </xf>
    <xf numFmtId="0" fontId="19" fillId="8" borderId="57" xfId="0" applyFont="1" applyFill="1" applyBorder="1" applyAlignment="1">
      <alignment horizontal="center" vertical="center"/>
    </xf>
    <xf numFmtId="49" fontId="19" fillId="8" borderId="59" xfId="0" applyNumberFormat="1" applyFont="1" applyFill="1" applyBorder="1" applyAlignment="1">
      <alignment horizontal="center" vertical="center"/>
    </xf>
    <xf numFmtId="49" fontId="19" fillId="8" borderId="65" xfId="0" applyNumberFormat="1" applyFont="1" applyFill="1" applyBorder="1" applyAlignment="1">
      <alignment horizontal="center" vertical="center"/>
    </xf>
    <xf numFmtId="0" fontId="19" fillId="8" borderId="60" xfId="0" applyFont="1" applyFill="1" applyBorder="1" applyAlignment="1">
      <alignment horizontal="center" vertical="center"/>
    </xf>
    <xf numFmtId="0" fontId="19" fillId="8" borderId="61" xfId="0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0" fontId="19" fillId="7" borderId="61" xfId="0" applyFont="1" applyFill="1" applyBorder="1" applyAlignment="1">
      <alignment horizontal="center" vertical="center"/>
    </xf>
    <xf numFmtId="49" fontId="19" fillId="7" borderId="59" xfId="0" applyNumberFormat="1" applyFont="1" applyFill="1" applyBorder="1" applyAlignment="1">
      <alignment horizontal="center" vertical="center"/>
    </xf>
    <xf numFmtId="49" fontId="19" fillId="7" borderId="65" xfId="0" applyNumberFormat="1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left" vertical="center"/>
    </xf>
    <xf numFmtId="0" fontId="19" fillId="8" borderId="65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5" fillId="2" borderId="44" xfId="0" applyFont="1" applyFill="1" applyBorder="1" applyAlignment="1"/>
    <xf numFmtId="0" fontId="5" fillId="2" borderId="27" xfId="0" applyFont="1" applyFill="1" applyBorder="1" applyAlignment="1"/>
    <xf numFmtId="0" fontId="5" fillId="0" borderId="44" xfId="0" applyFont="1" applyFill="1" applyBorder="1" applyAlignment="1"/>
    <xf numFmtId="0" fontId="6" fillId="3" borderId="4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5" fillId="2" borderId="20" xfId="0" applyFont="1" applyFill="1" applyBorder="1" applyAlignment="1"/>
    <xf numFmtId="0" fontId="14" fillId="2" borderId="4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/>
    <xf numFmtId="0" fontId="5" fillId="0" borderId="54" xfId="0" applyFont="1" applyFill="1" applyBorder="1" applyAlignment="1"/>
    <xf numFmtId="0" fontId="5" fillId="0" borderId="55" xfId="0" applyFont="1" applyFill="1" applyBorder="1" applyAlignment="1"/>
    <xf numFmtId="49" fontId="15" fillId="8" borderId="59" xfId="0" applyNumberFormat="1" applyFont="1" applyFill="1" applyBorder="1" applyAlignment="1">
      <alignment horizontal="center" vertical="center"/>
    </xf>
    <xf numFmtId="49" fontId="15" fillId="8" borderId="65" xfId="0" applyNumberFormat="1" applyFont="1" applyFill="1" applyBorder="1" applyAlignment="1">
      <alignment horizontal="center" vertical="center"/>
    </xf>
    <xf numFmtId="0" fontId="19" fillId="7" borderId="59" xfId="0" applyFont="1" applyFill="1" applyBorder="1" applyAlignment="1">
      <alignment horizontal="left" vertical="center"/>
    </xf>
    <xf numFmtId="0" fontId="19" fillId="7" borderId="65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center" vertical="center"/>
    </xf>
    <xf numFmtId="164" fontId="6" fillId="3" borderId="69" xfId="0" applyNumberFormat="1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6" fillId="3" borderId="45" xfId="0" applyNumberFormat="1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19" fillId="7" borderId="74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/>
    </xf>
    <xf numFmtId="0" fontId="19" fillId="7" borderId="76" xfId="0" applyFont="1" applyFill="1" applyBorder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19" fillId="8" borderId="74" xfId="0" applyFont="1" applyFill="1" applyBorder="1" applyAlignment="1">
      <alignment horizontal="center" vertical="center" wrapText="1"/>
    </xf>
    <xf numFmtId="0" fontId="19" fillId="8" borderId="75" xfId="0" applyFont="1" applyFill="1" applyBorder="1" applyAlignment="1">
      <alignment horizontal="center" vertical="center" wrapText="1"/>
    </xf>
    <xf numFmtId="0" fontId="19" fillId="8" borderId="76" xfId="0" applyFont="1" applyFill="1" applyBorder="1" applyAlignment="1">
      <alignment horizontal="left" vertical="center"/>
    </xf>
    <xf numFmtId="0" fontId="19" fillId="8" borderId="77" xfId="0" applyFont="1" applyFill="1" applyBorder="1" applyAlignment="1">
      <alignment horizontal="left" vertical="center"/>
    </xf>
    <xf numFmtId="49" fontId="19" fillId="7" borderId="84" xfId="0" applyNumberFormat="1" applyFont="1" applyFill="1" applyBorder="1" applyAlignment="1">
      <alignment horizontal="center" vertical="center"/>
    </xf>
    <xf numFmtId="1" fontId="34" fillId="2" borderId="10" xfId="0" applyNumberFormat="1" applyFont="1" applyFill="1" applyBorder="1" applyAlignment="1">
      <alignment horizontal="center" vertical="center"/>
    </xf>
    <xf numFmtId="1" fontId="34" fillId="2" borderId="12" xfId="0" applyNumberFormat="1" applyFont="1" applyFill="1" applyBorder="1" applyAlignment="1">
      <alignment horizontal="center" vertical="center"/>
    </xf>
    <xf numFmtId="1" fontId="34" fillId="2" borderId="70" xfId="0" applyNumberFormat="1" applyFont="1" applyFill="1" applyBorder="1" applyAlignment="1">
      <alignment horizontal="center" vertical="center"/>
    </xf>
    <xf numFmtId="164" fontId="34" fillId="2" borderId="10" xfId="0" applyNumberFormat="1" applyFont="1" applyFill="1" applyBorder="1" applyAlignment="1">
      <alignment horizontal="center" vertical="center"/>
    </xf>
    <xf numFmtId="164" fontId="34" fillId="2" borderId="12" xfId="0" applyNumberFormat="1" applyFont="1" applyFill="1" applyBorder="1" applyAlignment="1">
      <alignment horizontal="center" vertical="center"/>
    </xf>
    <xf numFmtId="164" fontId="34" fillId="2" borderId="7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9" fillId="7" borderId="76" xfId="0" applyFont="1" applyFill="1" applyBorder="1" applyAlignment="1">
      <alignment horizontal="right" vertical="center"/>
    </xf>
    <xf numFmtId="0" fontId="19" fillId="7" borderId="18" xfId="0" applyFont="1" applyFill="1" applyBorder="1" applyAlignment="1">
      <alignment horizontal="right" vertic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left" vertic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FF6699"/>
      <color rgb="FFCCCC00"/>
      <color rgb="FFCC9900"/>
      <color rgb="FF7030A0"/>
      <color rgb="FFC2E49C"/>
      <color rgb="FFFFFFB9"/>
      <color rgb="FFD1F3FF"/>
      <color rgb="FF93E3FF"/>
      <color rgb="FFE5F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281"/>
  <sheetViews>
    <sheetView workbookViewId="0">
      <pane xSplit="8" ySplit="4" topLeftCell="O5" activePane="bottomRight" state="frozenSplit"/>
      <selection pane="topRight" activeCell="J1" sqref="J1"/>
      <selection pane="bottomLeft" activeCell="A18" sqref="A18"/>
      <selection pane="bottomRight" activeCell="Q73" sqref="Q73"/>
    </sheetView>
  </sheetViews>
  <sheetFormatPr baseColWidth="10" defaultRowHeight="11" x14ac:dyDescent="0.15"/>
  <cols>
    <col min="1" max="1" width="5.33203125" style="2" customWidth="1"/>
    <col min="2" max="2" width="12.83203125" style="3" customWidth="1"/>
    <col min="3" max="3" width="25.33203125" style="3" customWidth="1"/>
    <col min="4" max="4" width="8.1640625" style="3" bestFit="1" customWidth="1"/>
    <col min="5" max="5" width="3.5" style="3" bestFit="1" customWidth="1"/>
    <col min="6" max="6" width="13.83203125" style="3" customWidth="1"/>
    <col min="7" max="7" width="5.5" style="3" customWidth="1"/>
    <col min="8" max="8" width="12.5" style="3" bestFit="1" customWidth="1"/>
    <col min="9" max="9" width="3.6640625" style="3" customWidth="1"/>
    <col min="10" max="10" width="8.33203125" style="3" customWidth="1"/>
    <col min="11" max="11" width="4.33203125" style="3" customWidth="1"/>
    <col min="12" max="12" width="7.83203125" style="3" customWidth="1"/>
    <col min="13" max="13" width="3.6640625" style="3" customWidth="1"/>
    <col min="14" max="14" width="7.83203125" style="3" bestFit="1" customWidth="1"/>
    <col min="15" max="15" width="3.6640625" style="3" customWidth="1"/>
    <col min="16" max="16" width="7.83203125" style="3" customWidth="1"/>
    <col min="17" max="17" width="3.6640625" style="3" customWidth="1"/>
    <col min="18" max="18" width="7.83203125" style="3" customWidth="1"/>
    <col min="19" max="19" width="4.5" style="3" customWidth="1"/>
    <col min="20" max="20" width="7.83203125" style="3" customWidth="1"/>
    <col min="21" max="21" width="4.1640625" style="3" customWidth="1"/>
    <col min="22" max="22" width="8.6640625" style="3" bestFit="1" customWidth="1"/>
    <col min="23" max="23" width="3.6640625" style="3" customWidth="1"/>
    <col min="24" max="24" width="4.6640625" style="3" bestFit="1" customWidth="1"/>
    <col min="25" max="25" width="3.6640625" style="3" customWidth="1"/>
    <col min="26" max="26" width="6.83203125" style="3" customWidth="1"/>
    <col min="27" max="27" width="4" style="3" customWidth="1"/>
    <col min="28" max="28" width="11.1640625" style="3" customWidth="1"/>
    <col min="29" max="29" width="4.1640625" style="3" customWidth="1"/>
    <col min="30" max="30" width="8.5" style="3" bestFit="1" customWidth="1"/>
    <col min="31" max="31" width="4.5" style="3" bestFit="1" customWidth="1"/>
    <col min="32" max="32" width="8.5" style="3" bestFit="1" customWidth="1"/>
    <col min="33" max="33" width="3.6640625" style="3" customWidth="1"/>
    <col min="34" max="34" width="9.33203125" style="3" customWidth="1"/>
    <col min="35" max="35" width="3.6640625" style="3" customWidth="1"/>
    <col min="36" max="36" width="6.6640625" style="3" customWidth="1"/>
    <col min="37" max="37" width="3.6640625" style="3" customWidth="1"/>
    <col min="38" max="38" width="7.83203125" style="3" bestFit="1" customWidth="1"/>
    <col min="39" max="39" width="3.6640625" style="3" customWidth="1"/>
    <col min="40" max="40" width="5" style="3" customWidth="1"/>
    <col min="41" max="42" width="10.83203125" style="1"/>
    <col min="43" max="16384" width="10.83203125" style="2"/>
  </cols>
  <sheetData>
    <row r="1" spans="1:74" ht="18.75" customHeight="1" x14ac:dyDescent="0.15">
      <c r="B1" s="552" t="s">
        <v>34</v>
      </c>
      <c r="C1" s="553"/>
      <c r="D1" s="553"/>
      <c r="E1" s="553"/>
      <c r="F1" s="553"/>
      <c r="G1" s="553"/>
      <c r="H1" s="554"/>
      <c r="I1" s="544">
        <v>1</v>
      </c>
      <c r="J1" s="545"/>
      <c r="K1" s="544">
        <v>2</v>
      </c>
      <c r="L1" s="545"/>
      <c r="M1" s="544">
        <v>3</v>
      </c>
      <c r="N1" s="545"/>
      <c r="O1" s="544">
        <v>4</v>
      </c>
      <c r="P1" s="545"/>
      <c r="Q1" s="544">
        <v>5</v>
      </c>
      <c r="R1" s="545"/>
      <c r="S1" s="544">
        <v>6</v>
      </c>
      <c r="T1" s="545"/>
      <c r="U1" s="544">
        <v>7</v>
      </c>
      <c r="V1" s="545"/>
      <c r="W1" s="544">
        <v>8</v>
      </c>
      <c r="X1" s="545"/>
      <c r="Y1" s="544">
        <v>9</v>
      </c>
      <c r="Z1" s="545"/>
      <c r="AA1" s="544">
        <v>10</v>
      </c>
      <c r="AB1" s="545"/>
      <c r="AC1" s="544">
        <v>11</v>
      </c>
      <c r="AD1" s="545"/>
      <c r="AE1" s="544">
        <v>12</v>
      </c>
      <c r="AF1" s="545"/>
      <c r="AG1" s="544">
        <v>13</v>
      </c>
      <c r="AH1" s="545"/>
      <c r="AI1" s="544">
        <v>14</v>
      </c>
      <c r="AJ1" s="545"/>
      <c r="AK1" s="544">
        <v>15</v>
      </c>
      <c r="AL1" s="545"/>
      <c r="AM1" s="544">
        <v>16</v>
      </c>
      <c r="AN1" s="545"/>
    </row>
    <row r="2" spans="1:74" ht="12.75" customHeight="1" x14ac:dyDescent="0.15">
      <c r="A2" s="280" t="s">
        <v>217</v>
      </c>
      <c r="B2" s="555"/>
      <c r="C2" s="556"/>
      <c r="D2" s="556"/>
      <c r="E2" s="556"/>
      <c r="F2" s="556"/>
      <c r="G2" s="556"/>
      <c r="H2" s="557"/>
      <c r="I2" s="546" t="s">
        <v>14</v>
      </c>
      <c r="J2" s="547"/>
      <c r="K2" s="546" t="s">
        <v>24</v>
      </c>
      <c r="L2" s="547"/>
      <c r="M2" s="546" t="s">
        <v>30</v>
      </c>
      <c r="N2" s="547"/>
      <c r="O2" s="546" t="s">
        <v>15</v>
      </c>
      <c r="P2" s="547"/>
      <c r="Q2" s="546" t="s">
        <v>22</v>
      </c>
      <c r="R2" s="547"/>
      <c r="S2" s="546" t="s">
        <v>17</v>
      </c>
      <c r="T2" s="547"/>
      <c r="U2" s="546" t="s">
        <v>18</v>
      </c>
      <c r="V2" s="547"/>
      <c r="W2" s="546" t="s">
        <v>179</v>
      </c>
      <c r="X2" s="547"/>
      <c r="Y2" s="546" t="s">
        <v>181</v>
      </c>
      <c r="Z2" s="547"/>
      <c r="AA2" s="546" t="s">
        <v>12</v>
      </c>
      <c r="AB2" s="547"/>
      <c r="AC2" s="546" t="s">
        <v>7</v>
      </c>
      <c r="AD2" s="547"/>
      <c r="AE2" s="546" t="s">
        <v>2</v>
      </c>
      <c r="AF2" s="547"/>
      <c r="AG2" s="546" t="s">
        <v>33</v>
      </c>
      <c r="AH2" s="547"/>
      <c r="AI2" s="546" t="s">
        <v>28</v>
      </c>
      <c r="AJ2" s="547"/>
      <c r="AK2" s="546" t="s">
        <v>8</v>
      </c>
      <c r="AL2" s="547"/>
      <c r="AM2" s="546" t="s">
        <v>26</v>
      </c>
      <c r="AN2" s="547"/>
      <c r="AO2" s="2"/>
      <c r="AP2" s="57" t="s">
        <v>14</v>
      </c>
      <c r="AQ2" s="57" t="s">
        <v>24</v>
      </c>
      <c r="AR2" s="57" t="s">
        <v>30</v>
      </c>
      <c r="AS2" s="57" t="s">
        <v>15</v>
      </c>
      <c r="AT2" s="57" t="s">
        <v>22</v>
      </c>
      <c r="AU2" s="57" t="s">
        <v>17</v>
      </c>
      <c r="AV2" s="57" t="s">
        <v>18</v>
      </c>
      <c r="AW2" s="57" t="s">
        <v>179</v>
      </c>
      <c r="AX2" s="57" t="s">
        <v>181</v>
      </c>
      <c r="AY2" s="57" t="s">
        <v>12</v>
      </c>
      <c r="AZ2" s="57" t="s">
        <v>7</v>
      </c>
      <c r="BA2" s="57" t="s">
        <v>2</v>
      </c>
      <c r="BB2" s="57" t="s">
        <v>33</v>
      </c>
      <c r="BC2" s="57" t="s">
        <v>28</v>
      </c>
      <c r="BD2" s="57" t="s">
        <v>8</v>
      </c>
      <c r="BE2" s="57" t="s">
        <v>26</v>
      </c>
    </row>
    <row r="3" spans="1:74" ht="12.75" customHeight="1" thickBot="1" x14ac:dyDescent="0.2">
      <c r="A3" s="185" t="s">
        <v>192</v>
      </c>
      <c r="B3" s="558"/>
      <c r="C3" s="559"/>
      <c r="D3" s="559"/>
      <c r="E3" s="559"/>
      <c r="F3" s="559"/>
      <c r="G3" s="559"/>
      <c r="H3" s="560"/>
      <c r="I3" s="548" t="s">
        <v>3</v>
      </c>
      <c r="J3" s="549"/>
      <c r="K3" s="548" t="s">
        <v>13</v>
      </c>
      <c r="L3" s="549"/>
      <c r="M3" s="548" t="s">
        <v>20</v>
      </c>
      <c r="N3" s="549"/>
      <c r="O3" s="548" t="s">
        <v>16</v>
      </c>
      <c r="P3" s="549"/>
      <c r="Q3" s="548" t="s">
        <v>23</v>
      </c>
      <c r="R3" s="549"/>
      <c r="S3" s="548" t="s">
        <v>6</v>
      </c>
      <c r="T3" s="549"/>
      <c r="U3" s="548" t="s">
        <v>19</v>
      </c>
      <c r="V3" s="549"/>
      <c r="W3" s="548" t="s">
        <v>180</v>
      </c>
      <c r="X3" s="549"/>
      <c r="Y3" s="548" t="s">
        <v>182</v>
      </c>
      <c r="Z3" s="549"/>
      <c r="AA3" s="548" t="s">
        <v>4</v>
      </c>
      <c r="AB3" s="549"/>
      <c r="AC3" s="548" t="s">
        <v>0</v>
      </c>
      <c r="AD3" s="549"/>
      <c r="AE3" s="548" t="s">
        <v>1</v>
      </c>
      <c r="AF3" s="549"/>
      <c r="AG3" s="548" t="s">
        <v>32</v>
      </c>
      <c r="AH3" s="549"/>
      <c r="AI3" s="548" t="s">
        <v>29</v>
      </c>
      <c r="AJ3" s="549"/>
      <c r="AK3" s="548" t="s">
        <v>31</v>
      </c>
      <c r="AL3" s="549"/>
      <c r="AM3" s="548" t="s">
        <v>5</v>
      </c>
      <c r="AN3" s="549"/>
      <c r="AO3" s="2"/>
      <c r="AP3" s="2"/>
    </row>
    <row r="4" spans="1:74" s="7" customFormat="1" ht="19.5" customHeight="1" thickBot="1" x14ac:dyDescent="0.2">
      <c r="B4" s="12" t="s">
        <v>35</v>
      </c>
      <c r="C4" s="13" t="s">
        <v>36</v>
      </c>
      <c r="D4" s="14" t="s">
        <v>37</v>
      </c>
      <c r="E4" s="15" t="s">
        <v>38</v>
      </c>
      <c r="F4" s="13" t="s">
        <v>39</v>
      </c>
      <c r="G4" s="14" t="s">
        <v>167</v>
      </c>
      <c r="H4" s="15" t="s">
        <v>40</v>
      </c>
      <c r="I4" s="550" t="s">
        <v>11</v>
      </c>
      <c r="J4" s="551"/>
      <c r="K4" s="550" t="s">
        <v>11</v>
      </c>
      <c r="L4" s="551"/>
      <c r="M4" s="550" t="s">
        <v>21</v>
      </c>
      <c r="N4" s="551"/>
      <c r="O4" s="550" t="s">
        <v>11</v>
      </c>
      <c r="P4" s="551"/>
      <c r="Q4" s="550" t="s">
        <v>11</v>
      </c>
      <c r="R4" s="551"/>
      <c r="S4" s="550" t="s">
        <v>25</v>
      </c>
      <c r="T4" s="551"/>
      <c r="U4" s="550" t="s">
        <v>11</v>
      </c>
      <c r="V4" s="551"/>
      <c r="W4" s="550" t="s">
        <v>11</v>
      </c>
      <c r="X4" s="551"/>
      <c r="Y4" s="550" t="s">
        <v>21</v>
      </c>
      <c r="Z4" s="551"/>
      <c r="AA4" s="550" t="s">
        <v>9</v>
      </c>
      <c r="AB4" s="551"/>
      <c r="AC4" s="550" t="s">
        <v>9</v>
      </c>
      <c r="AD4" s="551"/>
      <c r="AE4" s="550" t="s">
        <v>9</v>
      </c>
      <c r="AF4" s="551"/>
      <c r="AG4" s="550" t="s">
        <v>21</v>
      </c>
      <c r="AH4" s="551"/>
      <c r="AI4" s="550" t="s">
        <v>21</v>
      </c>
      <c r="AJ4" s="551"/>
      <c r="AK4" s="550" t="s">
        <v>21</v>
      </c>
      <c r="AL4" s="551"/>
      <c r="AM4" s="550" t="s">
        <v>27</v>
      </c>
      <c r="AN4" s="55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74" s="6" customFormat="1" ht="19.5" hidden="1" customHeight="1" x14ac:dyDescent="0.2">
      <c r="B5" s="98">
        <v>41720</v>
      </c>
      <c r="C5" s="99" t="s">
        <v>41</v>
      </c>
      <c r="D5" s="100" t="s">
        <v>42</v>
      </c>
      <c r="E5" s="101">
        <v>1</v>
      </c>
      <c r="F5" s="102" t="s">
        <v>43</v>
      </c>
      <c r="G5" s="103" t="s">
        <v>44</v>
      </c>
      <c r="H5" s="101" t="s">
        <v>45</v>
      </c>
      <c r="I5" s="10"/>
      <c r="J5" s="48"/>
      <c r="K5" s="10"/>
      <c r="L5" s="48"/>
      <c r="M5" s="10"/>
      <c r="N5" s="48"/>
      <c r="O5" s="10"/>
      <c r="P5" s="48"/>
      <c r="Q5" s="10"/>
      <c r="R5" s="48"/>
      <c r="S5" s="10"/>
      <c r="T5" s="48"/>
      <c r="U5" s="10"/>
      <c r="V5" s="48"/>
      <c r="W5" s="10"/>
      <c r="X5" s="48"/>
      <c r="Y5" s="10"/>
      <c r="Z5" s="48"/>
      <c r="AA5" s="10"/>
      <c r="AB5" s="48"/>
      <c r="AC5" s="10"/>
      <c r="AD5" s="48"/>
      <c r="AE5" s="10"/>
      <c r="AF5" s="48"/>
      <c r="AG5" s="10"/>
      <c r="AH5" s="48"/>
      <c r="AI5" s="10"/>
      <c r="AJ5" s="48"/>
      <c r="AK5" s="10"/>
      <c r="AL5" s="48"/>
      <c r="AM5" s="10"/>
      <c r="AN5" s="48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74" s="134" customFormat="1" ht="19.5" hidden="1" customHeight="1" x14ac:dyDescent="0.15">
      <c r="B6" s="124" t="s">
        <v>46</v>
      </c>
      <c r="C6" s="125" t="s">
        <v>47</v>
      </c>
      <c r="D6" s="126" t="s">
        <v>10</v>
      </c>
      <c r="E6" s="127" t="s">
        <v>38</v>
      </c>
      <c r="F6" s="128" t="s">
        <v>48</v>
      </c>
      <c r="G6" s="129">
        <v>12</v>
      </c>
      <c r="H6" s="127" t="s">
        <v>45</v>
      </c>
      <c r="I6" s="130"/>
      <c r="J6" s="131"/>
      <c r="K6" s="130"/>
      <c r="L6" s="131"/>
      <c r="M6" s="130"/>
      <c r="N6" s="131"/>
      <c r="O6" s="130"/>
      <c r="P6" s="131"/>
      <c r="Q6" s="130"/>
      <c r="R6" s="131"/>
      <c r="S6" s="130"/>
      <c r="T6" s="131"/>
      <c r="U6" s="130"/>
      <c r="V6" s="131"/>
      <c r="W6" s="130"/>
      <c r="X6" s="131"/>
      <c r="Y6" s="130"/>
      <c r="Z6" s="131"/>
      <c r="AA6" s="130"/>
      <c r="AB6" s="131"/>
      <c r="AC6" s="130"/>
      <c r="AD6" s="131"/>
      <c r="AE6" s="130"/>
      <c r="AF6" s="131"/>
      <c r="AG6" s="130"/>
      <c r="AH6" s="131"/>
      <c r="AI6" s="130"/>
      <c r="AJ6" s="131"/>
      <c r="AK6" s="130"/>
      <c r="AL6" s="131"/>
      <c r="AM6" s="130"/>
      <c r="AN6" s="131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</row>
    <row r="7" spans="1:74" s="4" customFormat="1" ht="19.5" hidden="1" customHeight="1" x14ac:dyDescent="0.15">
      <c r="B7" s="105" t="s">
        <v>49</v>
      </c>
      <c r="C7" s="106" t="s">
        <v>50</v>
      </c>
      <c r="D7" s="107" t="s">
        <v>10</v>
      </c>
      <c r="E7" s="108">
        <v>1</v>
      </c>
      <c r="F7" s="109" t="s">
        <v>51</v>
      </c>
      <c r="G7" s="110">
        <v>30</v>
      </c>
      <c r="H7" s="108" t="s">
        <v>45</v>
      </c>
      <c r="I7" s="10"/>
      <c r="J7" s="49"/>
      <c r="K7" s="10"/>
      <c r="L7" s="49"/>
      <c r="M7" s="10"/>
      <c r="N7" s="49"/>
      <c r="O7" s="10"/>
      <c r="P7" s="49"/>
      <c r="Q7" s="10"/>
      <c r="R7" s="49"/>
      <c r="S7" s="10"/>
      <c r="T7" s="49"/>
      <c r="U7" s="10"/>
      <c r="V7" s="49"/>
      <c r="W7" s="10"/>
      <c r="X7" s="49"/>
      <c r="Y7" s="10"/>
      <c r="Z7" s="49"/>
      <c r="AA7" s="10"/>
      <c r="AB7" s="49"/>
      <c r="AC7" s="10"/>
      <c r="AD7" s="49"/>
      <c r="AE7" s="10"/>
      <c r="AF7" s="49"/>
      <c r="AG7" s="10"/>
      <c r="AH7" s="49"/>
      <c r="AI7" s="10"/>
      <c r="AJ7" s="49"/>
      <c r="AK7" s="10"/>
      <c r="AL7" s="49"/>
      <c r="AM7" s="10"/>
      <c r="AN7" s="49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74" s="134" customFormat="1" ht="19.5" hidden="1" customHeight="1" x14ac:dyDescent="0.2">
      <c r="B8" s="135">
        <v>42106</v>
      </c>
      <c r="C8" s="136" t="s">
        <v>52</v>
      </c>
      <c r="D8" s="137" t="s">
        <v>42</v>
      </c>
      <c r="E8" s="138">
        <v>1</v>
      </c>
      <c r="F8" s="139" t="s">
        <v>53</v>
      </c>
      <c r="G8" s="140" t="s">
        <v>54</v>
      </c>
      <c r="H8" s="138" t="s">
        <v>45</v>
      </c>
      <c r="I8" s="130"/>
      <c r="J8" s="131"/>
      <c r="K8" s="130"/>
      <c r="L8" s="131"/>
      <c r="M8" s="130"/>
      <c r="N8" s="131"/>
      <c r="O8" s="130"/>
      <c r="P8" s="131"/>
      <c r="Q8" s="130"/>
      <c r="R8" s="131"/>
      <c r="S8" s="130"/>
      <c r="T8" s="131"/>
      <c r="U8" s="130"/>
      <c r="V8" s="131"/>
      <c r="W8" s="130"/>
      <c r="X8" s="131"/>
      <c r="Y8" s="130"/>
      <c r="Z8" s="131"/>
      <c r="AA8" s="130"/>
      <c r="AB8" s="131"/>
      <c r="AC8" s="130"/>
      <c r="AD8" s="131"/>
      <c r="AE8" s="130"/>
      <c r="AF8" s="131"/>
      <c r="AG8" s="130"/>
      <c r="AH8" s="131"/>
      <c r="AI8" s="130"/>
      <c r="AJ8" s="131"/>
      <c r="AK8" s="130"/>
      <c r="AL8" s="131"/>
      <c r="AM8" s="130"/>
      <c r="AN8" s="131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</row>
    <row r="9" spans="1:74" s="104" customFormat="1" ht="19.5" hidden="1" customHeight="1" x14ac:dyDescent="0.15">
      <c r="B9" s="105" t="s">
        <v>55</v>
      </c>
      <c r="C9" s="106" t="s">
        <v>50</v>
      </c>
      <c r="D9" s="111" t="s">
        <v>10</v>
      </c>
      <c r="E9" s="112">
        <v>2</v>
      </c>
      <c r="F9" s="113" t="s">
        <v>56</v>
      </c>
      <c r="G9" s="114">
        <v>30</v>
      </c>
      <c r="H9" s="112" t="s">
        <v>45</v>
      </c>
      <c r="I9" s="11"/>
      <c r="J9" s="50"/>
      <c r="K9" s="11"/>
      <c r="L9" s="50"/>
      <c r="M9" s="11"/>
      <c r="N9" s="50"/>
      <c r="O9" s="11"/>
      <c r="P9" s="50"/>
      <c r="Q9" s="11"/>
      <c r="R9" s="50"/>
      <c r="S9" s="11"/>
      <c r="T9" s="50"/>
      <c r="U9" s="11"/>
      <c r="V9" s="50"/>
      <c r="W9" s="11"/>
      <c r="X9" s="50"/>
      <c r="Y9" s="11"/>
      <c r="Z9" s="50"/>
      <c r="AA9" s="11"/>
      <c r="AB9" s="50"/>
      <c r="AC9" s="11"/>
      <c r="AD9" s="50"/>
      <c r="AE9" s="11"/>
      <c r="AF9" s="50"/>
      <c r="AG9" s="11"/>
      <c r="AH9" s="50"/>
      <c r="AI9" s="11"/>
      <c r="AJ9" s="50"/>
      <c r="AK9" s="11"/>
      <c r="AL9" s="50"/>
      <c r="AM9" s="11"/>
      <c r="AN9" s="50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74" s="134" customFormat="1" ht="19.5" hidden="1" customHeight="1" x14ac:dyDescent="0.2">
      <c r="B10" s="135">
        <v>42113</v>
      </c>
      <c r="C10" s="136" t="s">
        <v>52</v>
      </c>
      <c r="D10" s="137" t="s">
        <v>42</v>
      </c>
      <c r="E10" s="138">
        <v>2</v>
      </c>
      <c r="F10" s="139" t="s">
        <v>57</v>
      </c>
      <c r="G10" s="140" t="s">
        <v>58</v>
      </c>
      <c r="H10" s="138" t="s">
        <v>45</v>
      </c>
      <c r="I10" s="130"/>
      <c r="J10" s="131"/>
      <c r="K10" s="130"/>
      <c r="L10" s="131"/>
      <c r="M10" s="130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30"/>
      <c r="AF10" s="131"/>
      <c r="AG10" s="130"/>
      <c r="AH10" s="131"/>
      <c r="AI10" s="130"/>
      <c r="AJ10" s="131"/>
      <c r="AK10" s="130"/>
      <c r="AL10" s="131"/>
      <c r="AM10" s="130"/>
      <c r="AN10" s="131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33"/>
      <c r="BP10" s="133"/>
      <c r="BQ10" s="133"/>
      <c r="BR10" s="133"/>
      <c r="BS10" s="133"/>
      <c r="BT10" s="133"/>
      <c r="BU10" s="133"/>
      <c r="BV10" s="133"/>
    </row>
    <row r="11" spans="1:74" s="65" customFormat="1" ht="19.5" customHeight="1" x14ac:dyDescent="0.15">
      <c r="A11" s="241"/>
      <c r="B11" s="156" t="s">
        <v>59</v>
      </c>
      <c r="C11" s="157" t="s">
        <v>45</v>
      </c>
      <c r="D11" s="158" t="s">
        <v>10</v>
      </c>
      <c r="E11" s="159">
        <v>1</v>
      </c>
      <c r="F11" s="160" t="s">
        <v>60</v>
      </c>
      <c r="G11" s="161">
        <v>69</v>
      </c>
      <c r="H11" s="159" t="s">
        <v>45</v>
      </c>
      <c r="I11" s="68">
        <v>28</v>
      </c>
      <c r="J11" s="69" t="s">
        <v>175</v>
      </c>
      <c r="K11" s="68">
        <v>70</v>
      </c>
      <c r="L11" s="69" t="s">
        <v>175</v>
      </c>
      <c r="M11" s="62"/>
      <c r="N11" s="63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4"/>
      <c r="AP11" s="64">
        <f>IF(I11&gt;0,1,0)</f>
        <v>1</v>
      </c>
      <c r="AQ11" s="64">
        <f t="shared" ref="AQ11:AQ42" si="0">IF(K11&gt;0,1,0)</f>
        <v>1</v>
      </c>
      <c r="AR11" s="64">
        <f t="shared" ref="AR11:AR42" si="1">IF(M11&gt;0,1,0)</f>
        <v>0</v>
      </c>
      <c r="AS11" s="64">
        <f t="shared" ref="AS11:AS42" si="2">IF(O11&gt;0,1,0)</f>
        <v>0</v>
      </c>
      <c r="AT11" s="64">
        <f t="shared" ref="AT11:AT42" si="3">IF(Q11&gt;0,1,0)</f>
        <v>0</v>
      </c>
      <c r="AU11" s="64">
        <f t="shared" ref="AU11:AU42" si="4">IF(S11&gt;0,1,0)</f>
        <v>0</v>
      </c>
      <c r="AV11" s="64">
        <f t="shared" ref="AV11:AV42" si="5">IF(U11&gt;0,1,0)</f>
        <v>0</v>
      </c>
      <c r="AW11" s="64">
        <f t="shared" ref="AW11:AW42" si="6">IF(W11&gt;0,1,0)</f>
        <v>0</v>
      </c>
      <c r="AX11" s="64">
        <f t="shared" ref="AX11:AX42" si="7">IF(Y11&gt;0,1,0)</f>
        <v>0</v>
      </c>
      <c r="AY11" s="64">
        <f t="shared" ref="AY11:AY42" si="8">IF(AA11&gt;0,1,0)</f>
        <v>0</v>
      </c>
      <c r="AZ11" s="164">
        <f t="shared" ref="AZ11:AZ42" si="9">IF(AC11&gt;0,1,0)</f>
        <v>0</v>
      </c>
      <c r="BA11" s="164">
        <f t="shared" ref="BA11:BA42" si="10">IF(AE11&gt;0,1,0)</f>
        <v>0</v>
      </c>
      <c r="BB11" s="164">
        <f t="shared" ref="BB11:BB42" si="11">IF(AG11&gt;0,1,0)</f>
        <v>0</v>
      </c>
      <c r="BC11" s="164">
        <f t="shared" ref="BC11:BC42" si="12">IF(AI11&gt;0,1,0)</f>
        <v>0</v>
      </c>
      <c r="BD11" s="164">
        <f t="shared" ref="BD11:BD42" si="13">IF(AK11&gt;0,1,0)</f>
        <v>0</v>
      </c>
      <c r="BE11" s="164">
        <f t="shared" ref="BE11:BE42" si="14">IF(AM11&gt;0,1,0)</f>
        <v>0</v>
      </c>
      <c r="BF11" s="164"/>
      <c r="BG11" s="164"/>
      <c r="BH11" s="164"/>
      <c r="BI11" s="164"/>
      <c r="BJ11" s="164"/>
      <c r="BK11" s="164"/>
      <c r="BL11" s="164"/>
      <c r="BM11" s="164"/>
      <c r="BN11" s="164"/>
      <c r="BO11" s="64"/>
      <c r="BP11" s="64"/>
      <c r="BQ11" s="64"/>
      <c r="BR11" s="64"/>
      <c r="BS11" s="64"/>
      <c r="BT11" s="64"/>
      <c r="BU11" s="64"/>
      <c r="BV11" s="64"/>
    </row>
    <row r="12" spans="1:74" s="65" customFormat="1" ht="19.5" hidden="1" customHeight="1" x14ac:dyDescent="0.15">
      <c r="A12" s="241"/>
      <c r="B12" s="141" t="s">
        <v>61</v>
      </c>
      <c r="C12" s="142" t="s">
        <v>50</v>
      </c>
      <c r="D12" s="143" t="s">
        <v>10</v>
      </c>
      <c r="E12" s="144">
        <v>3</v>
      </c>
      <c r="F12" s="145" t="s">
        <v>62</v>
      </c>
      <c r="G12" s="146">
        <v>30</v>
      </c>
      <c r="H12" s="144" t="s">
        <v>45</v>
      </c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62"/>
      <c r="X12" s="63"/>
      <c r="Y12" s="62"/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4"/>
      <c r="AP12" s="64">
        <f t="shared" ref="AP12:AP63" si="15">IF(I12&gt;0,1,0)</f>
        <v>0</v>
      </c>
      <c r="AQ12" s="64">
        <f t="shared" si="0"/>
        <v>0</v>
      </c>
      <c r="AR12" s="64">
        <f t="shared" si="1"/>
        <v>0</v>
      </c>
      <c r="AS12" s="64">
        <f t="shared" si="2"/>
        <v>0</v>
      </c>
      <c r="AT12" s="64">
        <f t="shared" si="3"/>
        <v>0</v>
      </c>
      <c r="AU12" s="64">
        <f t="shared" si="4"/>
        <v>0</v>
      </c>
      <c r="AV12" s="64">
        <f t="shared" si="5"/>
        <v>0</v>
      </c>
      <c r="AW12" s="64">
        <f t="shared" si="6"/>
        <v>0</v>
      </c>
      <c r="AX12" s="64">
        <f t="shared" si="7"/>
        <v>0</v>
      </c>
      <c r="AY12" s="64">
        <f t="shared" si="8"/>
        <v>0</v>
      </c>
      <c r="AZ12" s="164">
        <f t="shared" si="9"/>
        <v>0</v>
      </c>
      <c r="BA12" s="164">
        <f t="shared" si="10"/>
        <v>0</v>
      </c>
      <c r="BB12" s="164">
        <f t="shared" si="11"/>
        <v>0</v>
      </c>
      <c r="BC12" s="164">
        <f t="shared" si="12"/>
        <v>0</v>
      </c>
      <c r="BD12" s="164">
        <f t="shared" si="13"/>
        <v>0</v>
      </c>
      <c r="BE12" s="164">
        <f t="shared" si="14"/>
        <v>0</v>
      </c>
      <c r="BF12" s="164"/>
      <c r="BG12" s="164"/>
      <c r="BH12" s="164"/>
      <c r="BI12" s="164"/>
      <c r="BJ12" s="164"/>
      <c r="BK12" s="164"/>
      <c r="BL12" s="164"/>
      <c r="BM12" s="164"/>
      <c r="BN12" s="164"/>
      <c r="BO12" s="64"/>
      <c r="BP12" s="64"/>
      <c r="BQ12" s="64"/>
      <c r="BR12" s="64"/>
      <c r="BS12" s="64"/>
      <c r="BT12" s="64"/>
      <c r="BU12" s="64"/>
      <c r="BV12" s="64"/>
    </row>
    <row r="13" spans="1:74" s="65" customFormat="1" ht="19.5" customHeight="1" x14ac:dyDescent="0.15">
      <c r="A13" s="241" t="s">
        <v>193</v>
      </c>
      <c r="B13" s="202" t="s">
        <v>61</v>
      </c>
      <c r="C13" s="191" t="s">
        <v>168</v>
      </c>
      <c r="D13" s="192" t="s">
        <v>10</v>
      </c>
      <c r="E13" s="321">
        <v>2</v>
      </c>
      <c r="F13" s="194" t="s">
        <v>137</v>
      </c>
      <c r="G13" s="203" t="s">
        <v>138</v>
      </c>
      <c r="H13" s="193" t="s">
        <v>139</v>
      </c>
      <c r="I13" s="325">
        <v>41</v>
      </c>
      <c r="J13" s="69" t="s">
        <v>176</v>
      </c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325">
        <v>13</v>
      </c>
      <c r="V13" s="69" t="s">
        <v>178</v>
      </c>
      <c r="W13" s="62"/>
      <c r="X13" s="63"/>
      <c r="Y13" s="62"/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4"/>
      <c r="AP13" s="64">
        <f t="shared" si="15"/>
        <v>1</v>
      </c>
      <c r="AQ13" s="64">
        <f t="shared" si="0"/>
        <v>0</v>
      </c>
      <c r="AR13" s="64">
        <f t="shared" si="1"/>
        <v>0</v>
      </c>
      <c r="AS13" s="64">
        <f t="shared" si="2"/>
        <v>0</v>
      </c>
      <c r="AT13" s="64">
        <f t="shared" si="3"/>
        <v>0</v>
      </c>
      <c r="AU13" s="64">
        <f t="shared" si="4"/>
        <v>0</v>
      </c>
      <c r="AV13" s="64">
        <f t="shared" si="5"/>
        <v>1</v>
      </c>
      <c r="AW13" s="64">
        <f t="shared" si="6"/>
        <v>0</v>
      </c>
      <c r="AX13" s="64">
        <f t="shared" si="7"/>
        <v>0</v>
      </c>
      <c r="AY13" s="64">
        <f t="shared" si="8"/>
        <v>0</v>
      </c>
      <c r="AZ13" s="164">
        <f t="shared" si="9"/>
        <v>0</v>
      </c>
      <c r="BA13" s="164">
        <f t="shared" si="10"/>
        <v>0</v>
      </c>
      <c r="BB13" s="164">
        <f t="shared" si="11"/>
        <v>0</v>
      </c>
      <c r="BC13" s="164">
        <f t="shared" si="12"/>
        <v>0</v>
      </c>
      <c r="BD13" s="164">
        <f t="shared" si="13"/>
        <v>0</v>
      </c>
      <c r="BE13" s="164">
        <f t="shared" si="14"/>
        <v>0</v>
      </c>
      <c r="BF13" s="164"/>
      <c r="BG13" s="164"/>
      <c r="BH13" s="164"/>
      <c r="BI13" s="164"/>
      <c r="BJ13" s="164"/>
      <c r="BK13" s="164"/>
      <c r="BL13" s="164"/>
      <c r="BM13" s="164"/>
      <c r="BN13" s="164"/>
      <c r="BO13" s="64"/>
      <c r="BP13" s="64"/>
      <c r="BQ13" s="64"/>
      <c r="BR13" s="64"/>
      <c r="BS13" s="64"/>
      <c r="BT13" s="64"/>
      <c r="BU13" s="64"/>
      <c r="BV13" s="64"/>
    </row>
    <row r="14" spans="1:74" s="147" customFormat="1" ht="19.5" hidden="1" customHeight="1" x14ac:dyDescent="0.15">
      <c r="A14" s="241"/>
      <c r="B14" s="204">
        <v>41762</v>
      </c>
      <c r="C14" s="205" t="s">
        <v>41</v>
      </c>
      <c r="D14" s="206" t="s">
        <v>42</v>
      </c>
      <c r="E14" s="207">
        <v>2</v>
      </c>
      <c r="F14" s="208" t="s">
        <v>63</v>
      </c>
      <c r="G14" s="209" t="s">
        <v>44</v>
      </c>
      <c r="H14" s="207" t="s">
        <v>45</v>
      </c>
      <c r="I14" s="62"/>
      <c r="J14" s="63"/>
      <c r="K14" s="62"/>
      <c r="L14" s="63"/>
      <c r="M14" s="62"/>
      <c r="N14" s="63"/>
      <c r="O14" s="62"/>
      <c r="P14" s="63"/>
      <c r="Q14" s="62"/>
      <c r="R14" s="63"/>
      <c r="S14" s="62"/>
      <c r="T14" s="63"/>
      <c r="U14" s="62"/>
      <c r="V14" s="63"/>
      <c r="W14" s="62"/>
      <c r="X14" s="63"/>
      <c r="Y14" s="62"/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4"/>
      <c r="AP14" s="64">
        <f t="shared" si="15"/>
        <v>0</v>
      </c>
      <c r="AQ14" s="64">
        <f t="shared" si="0"/>
        <v>0</v>
      </c>
      <c r="AR14" s="64">
        <f t="shared" si="1"/>
        <v>0</v>
      </c>
      <c r="AS14" s="64">
        <f t="shared" si="2"/>
        <v>0</v>
      </c>
      <c r="AT14" s="64">
        <f t="shared" si="3"/>
        <v>0</v>
      </c>
      <c r="AU14" s="64">
        <f t="shared" si="4"/>
        <v>0</v>
      </c>
      <c r="AV14" s="64">
        <f t="shared" si="5"/>
        <v>0</v>
      </c>
      <c r="AW14" s="64">
        <f t="shared" si="6"/>
        <v>0</v>
      </c>
      <c r="AX14" s="64">
        <f t="shared" si="7"/>
        <v>0</v>
      </c>
      <c r="AY14" s="64">
        <f t="shared" si="8"/>
        <v>0</v>
      </c>
      <c r="AZ14" s="164">
        <f t="shared" si="9"/>
        <v>0</v>
      </c>
      <c r="BA14" s="164">
        <f t="shared" si="10"/>
        <v>0</v>
      </c>
      <c r="BB14" s="164">
        <f t="shared" si="11"/>
        <v>0</v>
      </c>
      <c r="BC14" s="164">
        <f t="shared" si="12"/>
        <v>0</v>
      </c>
      <c r="BD14" s="164">
        <f t="shared" si="13"/>
        <v>0</v>
      </c>
      <c r="BE14" s="164">
        <f t="shared" si="14"/>
        <v>0</v>
      </c>
      <c r="BF14" s="164"/>
      <c r="BG14" s="164"/>
      <c r="BH14" s="164"/>
      <c r="BI14" s="164"/>
      <c r="BJ14" s="164"/>
      <c r="BK14" s="164"/>
      <c r="BL14" s="164"/>
      <c r="BM14" s="164"/>
      <c r="BN14" s="164"/>
      <c r="BO14" s="64"/>
      <c r="BP14" s="64"/>
      <c r="BQ14" s="64"/>
      <c r="BR14" s="64"/>
      <c r="BS14" s="64"/>
      <c r="BT14" s="64"/>
      <c r="BU14" s="64"/>
      <c r="BV14" s="64"/>
    </row>
    <row r="15" spans="1:74" s="90" customFormat="1" ht="19.5" hidden="1" customHeight="1" x14ac:dyDescent="0.15">
      <c r="A15" s="242"/>
      <c r="B15" s="210" t="s">
        <v>64</v>
      </c>
      <c r="C15" s="174" t="s">
        <v>50</v>
      </c>
      <c r="D15" s="175" t="s">
        <v>10</v>
      </c>
      <c r="E15" s="176">
        <v>4</v>
      </c>
      <c r="F15" s="177" t="s">
        <v>65</v>
      </c>
      <c r="G15" s="211">
        <v>30</v>
      </c>
      <c r="H15" s="176" t="s">
        <v>45</v>
      </c>
      <c r="I15" s="53"/>
      <c r="J15" s="51"/>
      <c r="K15" s="53"/>
      <c r="L15" s="51"/>
      <c r="M15" s="53"/>
      <c r="N15" s="51"/>
      <c r="O15" s="53"/>
      <c r="P15" s="51"/>
      <c r="Q15" s="53"/>
      <c r="R15" s="51"/>
      <c r="S15" s="53"/>
      <c r="T15" s="51"/>
      <c r="U15" s="53"/>
      <c r="V15" s="51"/>
      <c r="W15" s="53"/>
      <c r="X15" s="51"/>
      <c r="Y15" s="53"/>
      <c r="Z15" s="51"/>
      <c r="AA15" s="53"/>
      <c r="AB15" s="51"/>
      <c r="AC15" s="53"/>
      <c r="AD15" s="51"/>
      <c r="AE15" s="53"/>
      <c r="AF15" s="51"/>
      <c r="AG15" s="53"/>
      <c r="AH15" s="51"/>
      <c r="AI15" s="53"/>
      <c r="AJ15" s="51"/>
      <c r="AK15" s="53"/>
      <c r="AL15" s="51"/>
      <c r="AM15" s="53"/>
      <c r="AN15" s="51"/>
      <c r="AO15" s="89"/>
      <c r="AP15" s="64">
        <f t="shared" si="15"/>
        <v>0</v>
      </c>
      <c r="AQ15" s="64">
        <f t="shared" si="0"/>
        <v>0</v>
      </c>
      <c r="AR15" s="64">
        <f t="shared" si="1"/>
        <v>0</v>
      </c>
      <c r="AS15" s="64">
        <f t="shared" si="2"/>
        <v>0</v>
      </c>
      <c r="AT15" s="64">
        <f t="shared" si="3"/>
        <v>0</v>
      </c>
      <c r="AU15" s="64">
        <f t="shared" si="4"/>
        <v>0</v>
      </c>
      <c r="AV15" s="64">
        <f t="shared" si="5"/>
        <v>0</v>
      </c>
      <c r="AW15" s="64">
        <f t="shared" si="6"/>
        <v>0</v>
      </c>
      <c r="AX15" s="64">
        <f t="shared" si="7"/>
        <v>0</v>
      </c>
      <c r="AY15" s="64">
        <f t="shared" si="8"/>
        <v>0</v>
      </c>
      <c r="AZ15" s="164">
        <f t="shared" si="9"/>
        <v>0</v>
      </c>
      <c r="BA15" s="164">
        <f t="shared" si="10"/>
        <v>0</v>
      </c>
      <c r="BB15" s="164">
        <f t="shared" si="11"/>
        <v>0</v>
      </c>
      <c r="BC15" s="164">
        <f t="shared" si="12"/>
        <v>0</v>
      </c>
      <c r="BD15" s="164">
        <f t="shared" si="13"/>
        <v>0</v>
      </c>
      <c r="BE15" s="164">
        <f t="shared" si="14"/>
        <v>0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89"/>
      <c r="BP15" s="89"/>
      <c r="BQ15" s="89"/>
      <c r="BR15" s="89"/>
      <c r="BS15" s="89"/>
      <c r="BT15" s="89"/>
      <c r="BU15" s="89"/>
      <c r="BV15" s="89"/>
    </row>
    <row r="16" spans="1:74" s="148" customFormat="1" ht="19.5" hidden="1" customHeight="1" x14ac:dyDescent="0.15">
      <c r="A16" s="241"/>
      <c r="B16" s="204" t="s">
        <v>64</v>
      </c>
      <c r="C16" s="205" t="s">
        <v>45</v>
      </c>
      <c r="D16" s="206" t="s">
        <v>42</v>
      </c>
      <c r="E16" s="207">
        <v>1</v>
      </c>
      <c r="F16" s="208" t="s">
        <v>66</v>
      </c>
      <c r="G16" s="209" t="s">
        <v>44</v>
      </c>
      <c r="H16" s="207" t="s">
        <v>45</v>
      </c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2"/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4"/>
      <c r="AP16" s="64">
        <f t="shared" si="15"/>
        <v>0</v>
      </c>
      <c r="AQ16" s="64">
        <f t="shared" si="0"/>
        <v>0</v>
      </c>
      <c r="AR16" s="64">
        <f t="shared" si="1"/>
        <v>0</v>
      </c>
      <c r="AS16" s="64">
        <f t="shared" si="2"/>
        <v>0</v>
      </c>
      <c r="AT16" s="64">
        <f t="shared" si="3"/>
        <v>0</v>
      </c>
      <c r="AU16" s="64">
        <f t="shared" si="4"/>
        <v>0</v>
      </c>
      <c r="AV16" s="64">
        <f t="shared" si="5"/>
        <v>0</v>
      </c>
      <c r="AW16" s="64">
        <f t="shared" si="6"/>
        <v>0</v>
      </c>
      <c r="AX16" s="64">
        <f t="shared" si="7"/>
        <v>0</v>
      </c>
      <c r="AY16" s="64">
        <f t="shared" si="8"/>
        <v>0</v>
      </c>
      <c r="AZ16" s="164">
        <f t="shared" si="9"/>
        <v>0</v>
      </c>
      <c r="BA16" s="164">
        <f t="shared" si="10"/>
        <v>0</v>
      </c>
      <c r="BB16" s="164">
        <f t="shared" si="11"/>
        <v>0</v>
      </c>
      <c r="BC16" s="164">
        <f t="shared" si="12"/>
        <v>0</v>
      </c>
      <c r="BD16" s="164">
        <f t="shared" si="13"/>
        <v>0</v>
      </c>
      <c r="BE16" s="164">
        <f t="shared" si="14"/>
        <v>0</v>
      </c>
      <c r="BF16" s="164"/>
      <c r="BG16" s="164"/>
      <c r="BH16" s="164"/>
      <c r="BI16" s="164"/>
      <c r="BJ16" s="164"/>
      <c r="BK16" s="164"/>
      <c r="BL16" s="164"/>
      <c r="BM16" s="164"/>
      <c r="BN16" s="164"/>
      <c r="BO16" s="64"/>
      <c r="BP16" s="64"/>
      <c r="BQ16" s="64"/>
      <c r="BR16" s="64"/>
      <c r="BS16" s="64"/>
      <c r="BT16" s="64"/>
      <c r="BU16" s="64"/>
      <c r="BV16" s="64"/>
    </row>
    <row r="17" spans="1:74" s="91" customFormat="1" ht="19.5" hidden="1" customHeight="1" x14ac:dyDescent="0.15">
      <c r="A17" s="242"/>
      <c r="B17" s="212">
        <v>42141</v>
      </c>
      <c r="C17" s="213" t="s">
        <v>52</v>
      </c>
      <c r="D17" s="214" t="s">
        <v>42</v>
      </c>
      <c r="E17" s="215">
        <v>3</v>
      </c>
      <c r="F17" s="216" t="s">
        <v>67</v>
      </c>
      <c r="G17" s="217" t="s">
        <v>68</v>
      </c>
      <c r="H17" s="215" t="s">
        <v>45</v>
      </c>
      <c r="I17" s="53"/>
      <c r="J17" s="51"/>
      <c r="K17" s="53"/>
      <c r="L17" s="51"/>
      <c r="M17" s="53"/>
      <c r="N17" s="51"/>
      <c r="O17" s="53"/>
      <c r="P17" s="51"/>
      <c r="Q17" s="53"/>
      <c r="R17" s="51"/>
      <c r="S17" s="53"/>
      <c r="T17" s="51"/>
      <c r="U17" s="53"/>
      <c r="V17" s="51"/>
      <c r="W17" s="53"/>
      <c r="X17" s="51"/>
      <c r="Y17" s="53"/>
      <c r="Z17" s="51"/>
      <c r="AA17" s="53"/>
      <c r="AB17" s="51"/>
      <c r="AC17" s="53"/>
      <c r="AD17" s="51"/>
      <c r="AE17" s="53"/>
      <c r="AF17" s="51"/>
      <c r="AG17" s="53"/>
      <c r="AH17" s="51"/>
      <c r="AI17" s="53"/>
      <c r="AJ17" s="51"/>
      <c r="AK17" s="53"/>
      <c r="AL17" s="51"/>
      <c r="AM17" s="53"/>
      <c r="AN17" s="51"/>
      <c r="AO17" s="89"/>
      <c r="AP17" s="64">
        <f t="shared" si="15"/>
        <v>0</v>
      </c>
      <c r="AQ17" s="64">
        <f t="shared" si="0"/>
        <v>0</v>
      </c>
      <c r="AR17" s="64">
        <f t="shared" si="1"/>
        <v>0</v>
      </c>
      <c r="AS17" s="64">
        <f t="shared" si="2"/>
        <v>0</v>
      </c>
      <c r="AT17" s="64">
        <f t="shared" si="3"/>
        <v>0</v>
      </c>
      <c r="AU17" s="64">
        <f t="shared" si="4"/>
        <v>0</v>
      </c>
      <c r="AV17" s="64">
        <f t="shared" si="5"/>
        <v>0</v>
      </c>
      <c r="AW17" s="64">
        <f t="shared" si="6"/>
        <v>0</v>
      </c>
      <c r="AX17" s="64">
        <f t="shared" si="7"/>
        <v>0</v>
      </c>
      <c r="AY17" s="64">
        <f t="shared" si="8"/>
        <v>0</v>
      </c>
      <c r="AZ17" s="164">
        <f t="shared" si="9"/>
        <v>0</v>
      </c>
      <c r="BA17" s="164">
        <f t="shared" si="10"/>
        <v>0</v>
      </c>
      <c r="BB17" s="164">
        <f t="shared" si="11"/>
        <v>0</v>
      </c>
      <c r="BC17" s="164">
        <f t="shared" si="12"/>
        <v>0</v>
      </c>
      <c r="BD17" s="164">
        <f t="shared" si="13"/>
        <v>0</v>
      </c>
      <c r="BE17" s="164">
        <f t="shared" si="14"/>
        <v>0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89"/>
      <c r="BP17" s="89"/>
      <c r="BQ17" s="89"/>
      <c r="BR17" s="89"/>
      <c r="BS17" s="89"/>
      <c r="BT17" s="89"/>
      <c r="BU17" s="89"/>
      <c r="BV17" s="89"/>
    </row>
    <row r="18" spans="1:74" s="149" customFormat="1" ht="19.5" hidden="1" customHeight="1" x14ac:dyDescent="0.15">
      <c r="A18" s="241"/>
      <c r="B18" s="167" t="s">
        <v>69</v>
      </c>
      <c r="C18" s="168" t="s">
        <v>70</v>
      </c>
      <c r="D18" s="169" t="s">
        <v>10</v>
      </c>
      <c r="E18" s="170">
        <v>2</v>
      </c>
      <c r="F18" s="171" t="s">
        <v>71</v>
      </c>
      <c r="G18" s="172" t="s">
        <v>44</v>
      </c>
      <c r="H18" s="170" t="s">
        <v>45</v>
      </c>
      <c r="I18" s="62"/>
      <c r="J18" s="63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4"/>
      <c r="AP18" s="64">
        <f t="shared" si="15"/>
        <v>0</v>
      </c>
      <c r="AQ18" s="64">
        <f t="shared" si="0"/>
        <v>0</v>
      </c>
      <c r="AR18" s="64">
        <f t="shared" si="1"/>
        <v>0</v>
      </c>
      <c r="AS18" s="64">
        <f t="shared" si="2"/>
        <v>0</v>
      </c>
      <c r="AT18" s="64">
        <f t="shared" si="3"/>
        <v>0</v>
      </c>
      <c r="AU18" s="64">
        <f t="shared" si="4"/>
        <v>0</v>
      </c>
      <c r="AV18" s="64">
        <f t="shared" si="5"/>
        <v>0</v>
      </c>
      <c r="AW18" s="64">
        <f t="shared" si="6"/>
        <v>0</v>
      </c>
      <c r="AX18" s="64">
        <f t="shared" si="7"/>
        <v>0</v>
      </c>
      <c r="AY18" s="64">
        <f t="shared" si="8"/>
        <v>0</v>
      </c>
      <c r="AZ18" s="164">
        <f t="shared" si="9"/>
        <v>0</v>
      </c>
      <c r="BA18" s="164">
        <f t="shared" si="10"/>
        <v>0</v>
      </c>
      <c r="BB18" s="164">
        <f t="shared" si="11"/>
        <v>0</v>
      </c>
      <c r="BC18" s="164">
        <f t="shared" si="12"/>
        <v>0</v>
      </c>
      <c r="BD18" s="164">
        <f t="shared" si="13"/>
        <v>0</v>
      </c>
      <c r="BE18" s="164">
        <f t="shared" si="14"/>
        <v>0</v>
      </c>
      <c r="BF18" s="164"/>
      <c r="BG18" s="164"/>
      <c r="BH18" s="164"/>
      <c r="BI18" s="164"/>
      <c r="BJ18" s="164"/>
      <c r="BK18" s="164"/>
      <c r="BL18" s="164"/>
      <c r="BM18" s="164"/>
      <c r="BN18" s="164"/>
      <c r="BO18" s="64"/>
      <c r="BP18" s="64"/>
      <c r="BQ18" s="64"/>
      <c r="BR18" s="64"/>
      <c r="BS18" s="64"/>
      <c r="BT18" s="64"/>
      <c r="BU18" s="64"/>
      <c r="BV18" s="64"/>
    </row>
    <row r="19" spans="1:74" s="149" customFormat="1" ht="19.5" customHeight="1" x14ac:dyDescent="0.15">
      <c r="A19" s="241" t="s">
        <v>193</v>
      </c>
      <c r="B19" s="190" t="s">
        <v>169</v>
      </c>
      <c r="C19" s="243" t="s">
        <v>87</v>
      </c>
      <c r="D19" s="192" t="s">
        <v>10</v>
      </c>
      <c r="E19" s="321">
        <v>1</v>
      </c>
      <c r="F19" s="194" t="s">
        <v>170</v>
      </c>
      <c r="G19" s="195" t="s">
        <v>171</v>
      </c>
      <c r="H19" s="193" t="s">
        <v>172</v>
      </c>
      <c r="I19" s="325">
        <v>37</v>
      </c>
      <c r="J19" s="69" t="s">
        <v>177</v>
      </c>
      <c r="K19" s="62"/>
      <c r="L19" s="63"/>
      <c r="M19" s="62"/>
      <c r="N19" s="63"/>
      <c r="O19" s="62"/>
      <c r="P19" s="63"/>
      <c r="Q19" s="62"/>
      <c r="R19" s="63"/>
      <c r="S19" s="62"/>
      <c r="T19" s="63"/>
      <c r="U19" s="62"/>
      <c r="V19" s="63"/>
      <c r="W19" s="62"/>
      <c r="X19" s="63"/>
      <c r="Y19" s="62"/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4"/>
      <c r="AP19" s="64">
        <f t="shared" si="15"/>
        <v>1</v>
      </c>
      <c r="AQ19" s="64">
        <f t="shared" si="0"/>
        <v>0</v>
      </c>
      <c r="AR19" s="64">
        <f t="shared" si="1"/>
        <v>0</v>
      </c>
      <c r="AS19" s="64">
        <f t="shared" si="2"/>
        <v>0</v>
      </c>
      <c r="AT19" s="64">
        <f t="shared" si="3"/>
        <v>0</v>
      </c>
      <c r="AU19" s="64">
        <f t="shared" si="4"/>
        <v>0</v>
      </c>
      <c r="AV19" s="64">
        <f t="shared" si="5"/>
        <v>0</v>
      </c>
      <c r="AW19" s="64">
        <f t="shared" si="6"/>
        <v>0</v>
      </c>
      <c r="AX19" s="64">
        <f t="shared" si="7"/>
        <v>0</v>
      </c>
      <c r="AY19" s="64">
        <f t="shared" si="8"/>
        <v>0</v>
      </c>
      <c r="AZ19" s="164">
        <f t="shared" si="9"/>
        <v>0</v>
      </c>
      <c r="BA19" s="164">
        <f t="shared" si="10"/>
        <v>0</v>
      </c>
      <c r="BB19" s="164">
        <f t="shared" si="11"/>
        <v>0</v>
      </c>
      <c r="BC19" s="164">
        <f t="shared" si="12"/>
        <v>0</v>
      </c>
      <c r="BD19" s="164">
        <f t="shared" si="13"/>
        <v>0</v>
      </c>
      <c r="BE19" s="164">
        <f t="shared" si="14"/>
        <v>0</v>
      </c>
      <c r="BF19" s="164"/>
      <c r="BG19" s="164"/>
      <c r="BH19" s="164"/>
      <c r="BI19" s="164"/>
      <c r="BJ19" s="164"/>
      <c r="BK19" s="164"/>
      <c r="BL19" s="164"/>
      <c r="BM19" s="164"/>
      <c r="BN19" s="164"/>
      <c r="BO19" s="64"/>
      <c r="BP19" s="64"/>
      <c r="BQ19" s="64"/>
      <c r="BR19" s="64"/>
      <c r="BS19" s="64"/>
      <c r="BT19" s="64"/>
      <c r="BU19" s="64"/>
      <c r="BV19" s="64"/>
    </row>
    <row r="20" spans="1:74" s="64" customFormat="1" ht="19.5" hidden="1" customHeight="1" x14ac:dyDescent="0.15">
      <c r="A20" s="241"/>
      <c r="B20" s="167" t="s">
        <v>72</v>
      </c>
      <c r="C20" s="168" t="s">
        <v>70</v>
      </c>
      <c r="D20" s="169" t="s">
        <v>10</v>
      </c>
      <c r="E20" s="170">
        <v>3</v>
      </c>
      <c r="F20" s="171" t="s">
        <v>73</v>
      </c>
      <c r="G20" s="172" t="s">
        <v>44</v>
      </c>
      <c r="H20" s="170" t="s">
        <v>45</v>
      </c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P20" s="64">
        <f t="shared" si="15"/>
        <v>0</v>
      </c>
      <c r="AQ20" s="64">
        <f t="shared" si="0"/>
        <v>0</v>
      </c>
      <c r="AR20" s="64">
        <f t="shared" si="1"/>
        <v>0</v>
      </c>
      <c r="AS20" s="64">
        <f t="shared" si="2"/>
        <v>0</v>
      </c>
      <c r="AT20" s="64">
        <f t="shared" si="3"/>
        <v>0</v>
      </c>
      <c r="AU20" s="64">
        <f t="shared" si="4"/>
        <v>0</v>
      </c>
      <c r="AV20" s="64">
        <f t="shared" si="5"/>
        <v>0</v>
      </c>
      <c r="AW20" s="64">
        <f t="shared" si="6"/>
        <v>0</v>
      </c>
      <c r="AX20" s="64">
        <f t="shared" si="7"/>
        <v>0</v>
      </c>
      <c r="AY20" s="64">
        <f t="shared" si="8"/>
        <v>0</v>
      </c>
      <c r="AZ20" s="164">
        <f t="shared" si="9"/>
        <v>0</v>
      </c>
      <c r="BA20" s="164">
        <f t="shared" si="10"/>
        <v>0</v>
      </c>
      <c r="BB20" s="164">
        <f t="shared" si="11"/>
        <v>0</v>
      </c>
      <c r="BC20" s="164">
        <f t="shared" si="12"/>
        <v>0</v>
      </c>
      <c r="BD20" s="164">
        <f t="shared" si="13"/>
        <v>0</v>
      </c>
      <c r="BE20" s="164">
        <f t="shared" si="14"/>
        <v>0</v>
      </c>
      <c r="BF20" s="164"/>
      <c r="BG20" s="164"/>
      <c r="BH20" s="164"/>
      <c r="BI20" s="164"/>
      <c r="BJ20" s="164"/>
      <c r="BK20" s="164"/>
      <c r="BL20" s="164"/>
      <c r="BM20" s="164"/>
      <c r="BN20" s="164"/>
    </row>
    <row r="21" spans="1:74" s="89" customFormat="1" ht="19.5" hidden="1" customHeight="1" x14ac:dyDescent="0.15">
      <c r="A21" s="242"/>
      <c r="B21" s="173" t="s">
        <v>74</v>
      </c>
      <c r="C21" s="174" t="s">
        <v>70</v>
      </c>
      <c r="D21" s="175" t="s">
        <v>10</v>
      </c>
      <c r="E21" s="176">
        <v>4</v>
      </c>
      <c r="F21" s="177" t="s">
        <v>75</v>
      </c>
      <c r="G21" s="178" t="s">
        <v>44</v>
      </c>
      <c r="H21" s="176" t="s">
        <v>45</v>
      </c>
      <c r="I21" s="53"/>
      <c r="J21" s="51"/>
      <c r="K21" s="53"/>
      <c r="L21" s="51"/>
      <c r="M21" s="53"/>
      <c r="N21" s="51"/>
      <c r="O21" s="53"/>
      <c r="P21" s="51"/>
      <c r="Q21" s="53"/>
      <c r="R21" s="51"/>
      <c r="S21" s="53"/>
      <c r="T21" s="51"/>
      <c r="U21" s="53"/>
      <c r="V21" s="51"/>
      <c r="W21" s="53"/>
      <c r="X21" s="51"/>
      <c r="Y21" s="53"/>
      <c r="Z21" s="51"/>
      <c r="AA21" s="53"/>
      <c r="AB21" s="51"/>
      <c r="AC21" s="53"/>
      <c r="AD21" s="51"/>
      <c r="AE21" s="53"/>
      <c r="AF21" s="51"/>
      <c r="AG21" s="53"/>
      <c r="AH21" s="51"/>
      <c r="AI21" s="53"/>
      <c r="AJ21" s="51"/>
      <c r="AK21" s="53"/>
      <c r="AL21" s="51"/>
      <c r="AM21" s="53"/>
      <c r="AN21" s="51"/>
      <c r="AP21" s="64">
        <f t="shared" si="15"/>
        <v>0</v>
      </c>
      <c r="AQ21" s="64">
        <f t="shared" si="0"/>
        <v>0</v>
      </c>
      <c r="AR21" s="64">
        <f t="shared" si="1"/>
        <v>0</v>
      </c>
      <c r="AS21" s="64">
        <f t="shared" si="2"/>
        <v>0</v>
      </c>
      <c r="AT21" s="64">
        <f t="shared" si="3"/>
        <v>0</v>
      </c>
      <c r="AU21" s="64">
        <f t="shared" si="4"/>
        <v>0</v>
      </c>
      <c r="AV21" s="64">
        <f t="shared" si="5"/>
        <v>0</v>
      </c>
      <c r="AW21" s="64">
        <f t="shared" si="6"/>
        <v>0</v>
      </c>
      <c r="AX21" s="64">
        <f t="shared" si="7"/>
        <v>0</v>
      </c>
      <c r="AY21" s="64">
        <f t="shared" si="8"/>
        <v>0</v>
      </c>
      <c r="AZ21" s="164">
        <f t="shared" si="9"/>
        <v>0</v>
      </c>
      <c r="BA21" s="164">
        <f t="shared" si="10"/>
        <v>0</v>
      </c>
      <c r="BB21" s="164">
        <f t="shared" si="11"/>
        <v>0</v>
      </c>
      <c r="BC21" s="164">
        <f t="shared" si="12"/>
        <v>0</v>
      </c>
      <c r="BD21" s="164">
        <f t="shared" si="13"/>
        <v>0</v>
      </c>
      <c r="BE21" s="164">
        <f t="shared" si="14"/>
        <v>0</v>
      </c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74" s="64" customFormat="1" ht="19.5" hidden="1" customHeight="1" x14ac:dyDescent="0.15">
      <c r="A22" s="241"/>
      <c r="B22" s="179">
        <v>41790</v>
      </c>
      <c r="C22" s="180" t="s">
        <v>41</v>
      </c>
      <c r="D22" s="181" t="s">
        <v>42</v>
      </c>
      <c r="E22" s="182">
        <v>3</v>
      </c>
      <c r="F22" s="183" t="s">
        <v>76</v>
      </c>
      <c r="G22" s="184" t="s">
        <v>44</v>
      </c>
      <c r="H22" s="182" t="s">
        <v>45</v>
      </c>
      <c r="I22" s="62"/>
      <c r="J22" s="63"/>
      <c r="K22" s="62"/>
      <c r="L22" s="63"/>
      <c r="M22" s="62"/>
      <c r="N22" s="63"/>
      <c r="O22" s="62"/>
      <c r="P22" s="63"/>
      <c r="Q22" s="62"/>
      <c r="R22" s="63"/>
      <c r="S22" s="62"/>
      <c r="T22" s="63"/>
      <c r="U22" s="62"/>
      <c r="V22" s="63"/>
      <c r="W22" s="62"/>
      <c r="X22" s="63"/>
      <c r="Y22" s="62"/>
      <c r="Z22" s="63"/>
      <c r="AA22" s="62"/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P22" s="64">
        <f t="shared" si="15"/>
        <v>0</v>
      </c>
      <c r="AQ22" s="64">
        <f t="shared" si="0"/>
        <v>0</v>
      </c>
      <c r="AR22" s="64">
        <f t="shared" si="1"/>
        <v>0</v>
      </c>
      <c r="AS22" s="64">
        <f t="shared" si="2"/>
        <v>0</v>
      </c>
      <c r="AT22" s="64">
        <f t="shared" si="3"/>
        <v>0</v>
      </c>
      <c r="AU22" s="64">
        <f t="shared" si="4"/>
        <v>0</v>
      </c>
      <c r="AV22" s="64">
        <f t="shared" si="5"/>
        <v>0</v>
      </c>
      <c r="AW22" s="64">
        <f t="shared" si="6"/>
        <v>0</v>
      </c>
      <c r="AX22" s="64">
        <f t="shared" si="7"/>
        <v>0</v>
      </c>
      <c r="AY22" s="64">
        <f t="shared" si="8"/>
        <v>0</v>
      </c>
      <c r="AZ22" s="164">
        <f t="shared" si="9"/>
        <v>0</v>
      </c>
      <c r="BA22" s="164">
        <f t="shared" si="10"/>
        <v>0</v>
      </c>
      <c r="BB22" s="164">
        <f t="shared" si="11"/>
        <v>0</v>
      </c>
      <c r="BC22" s="164">
        <f t="shared" si="12"/>
        <v>0</v>
      </c>
      <c r="BD22" s="164">
        <f t="shared" si="13"/>
        <v>0</v>
      </c>
      <c r="BE22" s="164">
        <f t="shared" si="14"/>
        <v>0</v>
      </c>
      <c r="BF22" s="164"/>
      <c r="BG22" s="164"/>
      <c r="BH22" s="164"/>
      <c r="BI22" s="164"/>
      <c r="BJ22" s="164"/>
      <c r="BK22" s="164"/>
      <c r="BL22" s="164"/>
      <c r="BM22" s="164"/>
      <c r="BN22" s="164"/>
    </row>
    <row r="23" spans="1:74" s="70" customFormat="1" ht="19.5" customHeight="1" x14ac:dyDescent="0.15">
      <c r="A23" s="241" t="s">
        <v>193</v>
      </c>
      <c r="B23" s="190" t="s">
        <v>77</v>
      </c>
      <c r="C23" s="191" t="s">
        <v>78</v>
      </c>
      <c r="D23" s="192" t="s">
        <v>10</v>
      </c>
      <c r="E23" s="193">
        <v>1</v>
      </c>
      <c r="F23" s="194" t="s">
        <v>79</v>
      </c>
      <c r="G23" s="195" t="s">
        <v>80</v>
      </c>
      <c r="H23" s="193" t="s">
        <v>81</v>
      </c>
      <c r="I23" s="68">
        <v>38</v>
      </c>
      <c r="J23" s="69" t="s">
        <v>176</v>
      </c>
      <c r="K23" s="68">
        <v>73</v>
      </c>
      <c r="L23" s="69" t="s">
        <v>176</v>
      </c>
      <c r="M23" s="62"/>
      <c r="N23" s="63"/>
      <c r="O23" s="68">
        <v>67</v>
      </c>
      <c r="P23" s="69" t="s">
        <v>176</v>
      </c>
      <c r="Q23" s="62"/>
      <c r="R23" s="63"/>
      <c r="S23" s="62"/>
      <c r="T23" s="63"/>
      <c r="U23" s="62"/>
      <c r="V23" s="63"/>
      <c r="W23" s="62"/>
      <c r="X23" s="63"/>
      <c r="Y23" s="62"/>
      <c r="Z23" s="63"/>
      <c r="AA23" s="62"/>
      <c r="AB23" s="63"/>
      <c r="AC23" s="62"/>
      <c r="AD23" s="63"/>
      <c r="AE23" s="62"/>
      <c r="AF23" s="63"/>
      <c r="AG23" s="62"/>
      <c r="AH23" s="63"/>
      <c r="AI23" s="62"/>
      <c r="AJ23" s="63"/>
      <c r="AK23" s="68">
        <v>102</v>
      </c>
      <c r="AL23" s="69" t="s">
        <v>176</v>
      </c>
      <c r="AM23" s="62"/>
      <c r="AN23" s="63"/>
      <c r="AP23" s="64">
        <f t="shared" si="15"/>
        <v>1</v>
      </c>
      <c r="AQ23" s="64">
        <f t="shared" si="0"/>
        <v>1</v>
      </c>
      <c r="AR23" s="64">
        <f t="shared" si="1"/>
        <v>0</v>
      </c>
      <c r="AS23" s="64">
        <f t="shared" si="2"/>
        <v>1</v>
      </c>
      <c r="AT23" s="64">
        <f t="shared" si="3"/>
        <v>0</v>
      </c>
      <c r="AU23" s="64">
        <f t="shared" si="4"/>
        <v>0</v>
      </c>
      <c r="AV23" s="64">
        <f t="shared" si="5"/>
        <v>0</v>
      </c>
      <c r="AW23" s="64">
        <f t="shared" si="6"/>
        <v>0</v>
      </c>
      <c r="AX23" s="64">
        <f t="shared" si="7"/>
        <v>0</v>
      </c>
      <c r="AY23" s="64">
        <f t="shared" si="8"/>
        <v>0</v>
      </c>
      <c r="AZ23" s="164">
        <f t="shared" si="9"/>
        <v>0</v>
      </c>
      <c r="BA23" s="164">
        <f t="shared" si="10"/>
        <v>0</v>
      </c>
      <c r="BB23" s="164">
        <f t="shared" si="11"/>
        <v>0</v>
      </c>
      <c r="BC23" s="164">
        <f t="shared" si="12"/>
        <v>0</v>
      </c>
      <c r="BD23" s="164">
        <f t="shared" si="13"/>
        <v>1</v>
      </c>
      <c r="BE23" s="164">
        <f t="shared" si="14"/>
        <v>0</v>
      </c>
      <c r="BF23" s="165"/>
      <c r="BG23" s="165"/>
      <c r="BH23" s="165"/>
      <c r="BI23" s="165"/>
      <c r="BJ23" s="165"/>
      <c r="BK23" s="165"/>
      <c r="BL23" s="165"/>
      <c r="BM23" s="165"/>
      <c r="BN23" s="165"/>
    </row>
    <row r="24" spans="1:74" s="64" customFormat="1" ht="19.5" customHeight="1" x14ac:dyDescent="0.15">
      <c r="A24" s="241"/>
      <c r="B24" s="66" t="s">
        <v>173</v>
      </c>
      <c r="C24" s="58" t="s">
        <v>174</v>
      </c>
      <c r="D24" s="222" t="s">
        <v>42</v>
      </c>
      <c r="E24" s="80" t="s">
        <v>38</v>
      </c>
      <c r="F24" s="61" t="s">
        <v>137</v>
      </c>
      <c r="G24" s="67" t="s">
        <v>138</v>
      </c>
      <c r="H24" s="60" t="s">
        <v>139</v>
      </c>
      <c r="I24" s="62"/>
      <c r="J24" s="63"/>
      <c r="K24" s="62"/>
      <c r="L24" s="63"/>
      <c r="M24" s="62"/>
      <c r="N24" s="63"/>
      <c r="O24" s="62"/>
      <c r="P24" s="63"/>
      <c r="Q24" s="62"/>
      <c r="R24" s="63"/>
      <c r="S24" s="62"/>
      <c r="T24" s="63"/>
      <c r="U24" s="62"/>
      <c r="V24" s="63"/>
      <c r="W24" s="62"/>
      <c r="X24" s="63"/>
      <c r="Y24" s="62"/>
      <c r="Z24" s="63"/>
      <c r="AA24" s="62"/>
      <c r="AB24" s="63"/>
      <c r="AC24" s="62"/>
      <c r="AD24" s="63"/>
      <c r="AE24" s="68"/>
      <c r="AF24" s="69" t="s">
        <v>209</v>
      </c>
      <c r="AG24" s="62"/>
      <c r="AH24" s="63"/>
      <c r="AI24" s="62"/>
      <c r="AJ24" s="63"/>
      <c r="AK24" s="62"/>
      <c r="AL24" s="63"/>
      <c r="AM24" s="62"/>
      <c r="AN24" s="63"/>
      <c r="AP24" s="64">
        <f t="shared" si="15"/>
        <v>0</v>
      </c>
      <c r="AQ24" s="64">
        <f t="shared" si="0"/>
        <v>0</v>
      </c>
      <c r="AR24" s="64">
        <f t="shared" si="1"/>
        <v>0</v>
      </c>
      <c r="AS24" s="64">
        <f t="shared" si="2"/>
        <v>0</v>
      </c>
      <c r="AT24" s="64">
        <f t="shared" si="3"/>
        <v>0</v>
      </c>
      <c r="AU24" s="64">
        <f t="shared" si="4"/>
        <v>0</v>
      </c>
      <c r="AV24" s="64">
        <f t="shared" si="5"/>
        <v>0</v>
      </c>
      <c r="AW24" s="64">
        <f t="shared" si="6"/>
        <v>0</v>
      </c>
      <c r="AX24" s="64">
        <f t="shared" si="7"/>
        <v>0</v>
      </c>
      <c r="AY24" s="64">
        <f t="shared" si="8"/>
        <v>0</v>
      </c>
      <c r="AZ24" s="164">
        <f t="shared" si="9"/>
        <v>0</v>
      </c>
      <c r="BA24" s="164">
        <f t="shared" si="10"/>
        <v>0</v>
      </c>
      <c r="BB24" s="164">
        <f t="shared" si="11"/>
        <v>0</v>
      </c>
      <c r="BC24" s="164">
        <f t="shared" si="12"/>
        <v>0</v>
      </c>
      <c r="BD24" s="164">
        <f t="shared" si="13"/>
        <v>0</v>
      </c>
      <c r="BE24" s="164">
        <f t="shared" si="14"/>
        <v>0</v>
      </c>
      <c r="BF24" s="164"/>
      <c r="BG24" s="164"/>
      <c r="BH24" s="164"/>
      <c r="BI24" s="164"/>
      <c r="BJ24" s="164"/>
      <c r="BK24" s="164"/>
      <c r="BL24" s="164"/>
      <c r="BM24" s="164"/>
      <c r="BN24" s="164"/>
    </row>
    <row r="25" spans="1:74" s="89" customFormat="1" ht="19.5" hidden="1" customHeight="1" x14ac:dyDescent="0.15">
      <c r="A25" s="242"/>
      <c r="B25" s="92">
        <v>41804</v>
      </c>
      <c r="C25" s="93" t="s">
        <v>41</v>
      </c>
      <c r="D25" s="94" t="s">
        <v>42</v>
      </c>
      <c r="E25" s="95">
        <v>4</v>
      </c>
      <c r="F25" s="96" t="s">
        <v>73</v>
      </c>
      <c r="G25" s="97" t="s">
        <v>44</v>
      </c>
      <c r="H25" s="95" t="s">
        <v>45</v>
      </c>
      <c r="I25" s="53"/>
      <c r="J25" s="51"/>
      <c r="K25" s="53"/>
      <c r="L25" s="51"/>
      <c r="M25" s="53"/>
      <c r="N25" s="51"/>
      <c r="O25" s="53"/>
      <c r="P25" s="51"/>
      <c r="Q25" s="53"/>
      <c r="R25" s="51"/>
      <c r="S25" s="53"/>
      <c r="T25" s="51"/>
      <c r="U25" s="53"/>
      <c r="V25" s="51"/>
      <c r="W25" s="53"/>
      <c r="X25" s="51"/>
      <c r="Y25" s="53"/>
      <c r="Z25" s="51"/>
      <c r="AA25" s="53"/>
      <c r="AB25" s="51"/>
      <c r="AC25" s="53"/>
      <c r="AD25" s="51"/>
      <c r="AE25" s="53"/>
      <c r="AF25" s="51"/>
      <c r="AG25" s="53"/>
      <c r="AH25" s="51"/>
      <c r="AI25" s="53"/>
      <c r="AJ25" s="51"/>
      <c r="AK25" s="53"/>
      <c r="AL25" s="51"/>
      <c r="AM25" s="53"/>
      <c r="AN25" s="51"/>
      <c r="AP25" s="64">
        <f t="shared" si="15"/>
        <v>0</v>
      </c>
      <c r="AQ25" s="64">
        <f t="shared" si="0"/>
        <v>0</v>
      </c>
      <c r="AR25" s="64">
        <f t="shared" si="1"/>
        <v>0</v>
      </c>
      <c r="AS25" s="64">
        <f t="shared" si="2"/>
        <v>0</v>
      </c>
      <c r="AT25" s="64">
        <f t="shared" si="3"/>
        <v>0</v>
      </c>
      <c r="AU25" s="64">
        <f t="shared" si="4"/>
        <v>0</v>
      </c>
      <c r="AV25" s="64">
        <f t="shared" si="5"/>
        <v>0</v>
      </c>
      <c r="AW25" s="64">
        <f t="shared" si="6"/>
        <v>0</v>
      </c>
      <c r="AX25" s="64">
        <f t="shared" si="7"/>
        <v>0</v>
      </c>
      <c r="AY25" s="64">
        <f t="shared" si="8"/>
        <v>0</v>
      </c>
      <c r="AZ25" s="164">
        <f t="shared" si="9"/>
        <v>0</v>
      </c>
      <c r="BA25" s="164">
        <f t="shared" si="10"/>
        <v>0</v>
      </c>
      <c r="BB25" s="164">
        <f t="shared" si="11"/>
        <v>0</v>
      </c>
      <c r="BC25" s="164">
        <f t="shared" si="12"/>
        <v>0</v>
      </c>
      <c r="BD25" s="164">
        <f t="shared" si="13"/>
        <v>0</v>
      </c>
      <c r="BE25" s="164">
        <f t="shared" si="14"/>
        <v>0</v>
      </c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74" s="64" customFormat="1" ht="19.5" customHeight="1" x14ac:dyDescent="0.15">
      <c r="A26" s="241"/>
      <c r="B26" s="272" t="s">
        <v>82</v>
      </c>
      <c r="C26" s="273" t="s">
        <v>216</v>
      </c>
      <c r="D26" s="274" t="s">
        <v>10</v>
      </c>
      <c r="E26" s="275" t="s">
        <v>38</v>
      </c>
      <c r="F26" s="276" t="s">
        <v>84</v>
      </c>
      <c r="G26" s="277" t="s">
        <v>85</v>
      </c>
      <c r="H26" s="275" t="s">
        <v>45</v>
      </c>
      <c r="I26" s="278">
        <v>9</v>
      </c>
      <c r="J26" s="279" t="s">
        <v>184</v>
      </c>
      <c r="K26" s="278">
        <v>46</v>
      </c>
      <c r="L26" s="279" t="s">
        <v>184</v>
      </c>
      <c r="M26" s="278">
        <v>50</v>
      </c>
      <c r="N26" s="279" t="s">
        <v>184</v>
      </c>
      <c r="O26" s="278">
        <v>43</v>
      </c>
      <c r="P26" s="279" t="s">
        <v>184</v>
      </c>
      <c r="Q26" s="278">
        <v>25</v>
      </c>
      <c r="R26" s="279" t="s">
        <v>184</v>
      </c>
      <c r="S26" s="62"/>
      <c r="T26" s="63"/>
      <c r="U26" s="278">
        <v>12</v>
      </c>
      <c r="V26" s="279" t="s">
        <v>186</v>
      </c>
      <c r="W26" s="62"/>
      <c r="X26" s="63"/>
      <c r="Y26" s="62"/>
      <c r="Z26" s="63"/>
      <c r="AA26" s="62"/>
      <c r="AB26" s="63"/>
      <c r="AC26" s="278">
        <v>14</v>
      </c>
      <c r="AD26" s="279" t="s">
        <v>187</v>
      </c>
      <c r="AE26" s="62"/>
      <c r="AF26" s="63"/>
      <c r="AG26" s="62"/>
      <c r="AH26" s="63"/>
      <c r="AI26" s="62"/>
      <c r="AJ26" s="63"/>
      <c r="AK26" s="278" t="s">
        <v>188</v>
      </c>
      <c r="AL26" s="279" t="s">
        <v>185</v>
      </c>
      <c r="AM26" s="62"/>
      <c r="AN26" s="63"/>
      <c r="AP26" s="64">
        <f t="shared" si="15"/>
        <v>1</v>
      </c>
      <c r="AQ26" s="64">
        <f t="shared" si="0"/>
        <v>1</v>
      </c>
      <c r="AR26" s="64">
        <f t="shared" si="1"/>
        <v>1</v>
      </c>
      <c r="AS26" s="64">
        <f t="shared" si="2"/>
        <v>1</v>
      </c>
      <c r="AT26" s="64">
        <f t="shared" si="3"/>
        <v>1</v>
      </c>
      <c r="AU26" s="64">
        <f t="shared" si="4"/>
        <v>0</v>
      </c>
      <c r="AV26" s="64">
        <f t="shared" si="5"/>
        <v>1</v>
      </c>
      <c r="AW26" s="64">
        <f t="shared" si="6"/>
        <v>0</v>
      </c>
      <c r="AX26" s="64">
        <f t="shared" si="7"/>
        <v>0</v>
      </c>
      <c r="AY26" s="64">
        <f t="shared" si="8"/>
        <v>0</v>
      </c>
      <c r="AZ26" s="164">
        <f t="shared" si="9"/>
        <v>1</v>
      </c>
      <c r="BA26" s="164">
        <f t="shared" si="10"/>
        <v>0</v>
      </c>
      <c r="BB26" s="164">
        <f t="shared" si="11"/>
        <v>0</v>
      </c>
      <c r="BC26" s="164">
        <f t="shared" si="12"/>
        <v>0</v>
      </c>
      <c r="BD26" s="164">
        <f t="shared" si="13"/>
        <v>1</v>
      </c>
      <c r="BE26" s="164">
        <f t="shared" si="14"/>
        <v>0</v>
      </c>
      <c r="BF26" s="164"/>
      <c r="BG26" s="164"/>
      <c r="BH26" s="164"/>
      <c r="BI26" s="164"/>
      <c r="BJ26" s="164"/>
      <c r="BK26" s="164"/>
      <c r="BL26" s="164"/>
      <c r="BM26" s="164"/>
      <c r="BN26" s="164"/>
    </row>
    <row r="27" spans="1:74" s="123" customFormat="1" ht="19.5" hidden="1" customHeight="1" x14ac:dyDescent="0.15">
      <c r="A27" s="245"/>
      <c r="B27" s="150" t="s">
        <v>86</v>
      </c>
      <c r="C27" s="151" t="s">
        <v>87</v>
      </c>
      <c r="D27" s="152" t="s">
        <v>10</v>
      </c>
      <c r="E27" s="153">
        <v>2</v>
      </c>
      <c r="F27" s="154" t="s">
        <v>88</v>
      </c>
      <c r="G27" s="155" t="s">
        <v>89</v>
      </c>
      <c r="H27" s="153" t="s">
        <v>90</v>
      </c>
      <c r="I27" s="121"/>
      <c r="J27" s="122"/>
      <c r="K27" s="121"/>
      <c r="L27" s="122"/>
      <c r="M27" s="121"/>
      <c r="N27" s="122"/>
      <c r="O27" s="121"/>
      <c r="P27" s="122"/>
      <c r="Q27" s="121"/>
      <c r="R27" s="122"/>
      <c r="S27" s="121"/>
      <c r="T27" s="122"/>
      <c r="U27" s="121"/>
      <c r="V27" s="122"/>
      <c r="W27" s="121"/>
      <c r="X27" s="122"/>
      <c r="Y27" s="121"/>
      <c r="Z27" s="122"/>
      <c r="AA27" s="121"/>
      <c r="AB27" s="122"/>
      <c r="AC27" s="121"/>
      <c r="AD27" s="122"/>
      <c r="AE27" s="121"/>
      <c r="AF27" s="122"/>
      <c r="AG27" s="121"/>
      <c r="AH27" s="122"/>
      <c r="AI27" s="121"/>
      <c r="AJ27" s="122"/>
      <c r="AK27" s="121"/>
      <c r="AL27" s="122"/>
      <c r="AM27" s="121"/>
      <c r="AN27" s="122"/>
      <c r="AP27" s="64">
        <f t="shared" si="15"/>
        <v>0</v>
      </c>
      <c r="AQ27" s="64">
        <f t="shared" si="0"/>
        <v>0</v>
      </c>
      <c r="AR27" s="64">
        <f t="shared" si="1"/>
        <v>0</v>
      </c>
      <c r="AS27" s="64">
        <f t="shared" si="2"/>
        <v>0</v>
      </c>
      <c r="AT27" s="64">
        <f t="shared" si="3"/>
        <v>0</v>
      </c>
      <c r="AU27" s="64">
        <f t="shared" si="4"/>
        <v>0</v>
      </c>
      <c r="AV27" s="64">
        <f t="shared" si="5"/>
        <v>0</v>
      </c>
      <c r="AW27" s="64">
        <f t="shared" si="6"/>
        <v>0</v>
      </c>
      <c r="AX27" s="64">
        <f t="shared" si="7"/>
        <v>0</v>
      </c>
      <c r="AY27" s="64">
        <f t="shared" si="8"/>
        <v>0</v>
      </c>
      <c r="AZ27" s="164">
        <f t="shared" si="9"/>
        <v>0</v>
      </c>
      <c r="BA27" s="164">
        <f t="shared" si="10"/>
        <v>0</v>
      </c>
      <c r="BB27" s="164">
        <f t="shared" si="11"/>
        <v>0</v>
      </c>
      <c r="BC27" s="164">
        <f t="shared" si="12"/>
        <v>0</v>
      </c>
      <c r="BD27" s="164">
        <f t="shared" si="13"/>
        <v>0</v>
      </c>
      <c r="BE27" s="164">
        <f t="shared" si="14"/>
        <v>0</v>
      </c>
      <c r="BF27" s="166"/>
      <c r="BG27" s="166"/>
      <c r="BH27" s="166"/>
      <c r="BI27" s="166"/>
      <c r="BJ27" s="166"/>
      <c r="BK27" s="166"/>
      <c r="BL27" s="166"/>
      <c r="BM27" s="166"/>
      <c r="BN27" s="166"/>
    </row>
    <row r="28" spans="1:74" s="89" customFormat="1" ht="19.5" hidden="1" customHeight="1" x14ac:dyDescent="0.15">
      <c r="A28" s="242"/>
      <c r="B28" s="33" t="s">
        <v>82</v>
      </c>
      <c r="C28" s="25" t="s">
        <v>45</v>
      </c>
      <c r="D28" s="34" t="s">
        <v>42</v>
      </c>
      <c r="E28" s="35">
        <v>2</v>
      </c>
      <c r="F28" s="36" t="s">
        <v>91</v>
      </c>
      <c r="G28" s="37" t="s">
        <v>92</v>
      </c>
      <c r="H28" s="35" t="s">
        <v>45</v>
      </c>
      <c r="I28" s="53"/>
      <c r="J28" s="51"/>
      <c r="K28" s="53"/>
      <c r="L28" s="51"/>
      <c r="M28" s="53"/>
      <c r="N28" s="51"/>
      <c r="O28" s="53"/>
      <c r="P28" s="51"/>
      <c r="Q28" s="53"/>
      <c r="R28" s="51"/>
      <c r="S28" s="53"/>
      <c r="T28" s="51"/>
      <c r="U28" s="53"/>
      <c r="V28" s="51"/>
      <c r="W28" s="53"/>
      <c r="X28" s="51"/>
      <c r="Y28" s="53"/>
      <c r="Z28" s="51"/>
      <c r="AA28" s="53"/>
      <c r="AB28" s="51"/>
      <c r="AC28" s="53"/>
      <c r="AD28" s="51"/>
      <c r="AE28" s="53"/>
      <c r="AF28" s="51"/>
      <c r="AG28" s="53"/>
      <c r="AH28" s="51"/>
      <c r="AI28" s="53"/>
      <c r="AJ28" s="51"/>
      <c r="AK28" s="53"/>
      <c r="AL28" s="51"/>
      <c r="AM28" s="53"/>
      <c r="AN28" s="51"/>
      <c r="AP28" s="64">
        <f t="shared" si="15"/>
        <v>0</v>
      </c>
      <c r="AQ28" s="64">
        <f t="shared" si="0"/>
        <v>0</v>
      </c>
      <c r="AR28" s="64">
        <f t="shared" si="1"/>
        <v>0</v>
      </c>
      <c r="AS28" s="64">
        <f t="shared" si="2"/>
        <v>0</v>
      </c>
      <c r="AT28" s="64">
        <f t="shared" si="3"/>
        <v>0</v>
      </c>
      <c r="AU28" s="64">
        <f t="shared" si="4"/>
        <v>0</v>
      </c>
      <c r="AV28" s="64">
        <f t="shared" si="5"/>
        <v>0</v>
      </c>
      <c r="AW28" s="64">
        <f t="shared" si="6"/>
        <v>0</v>
      </c>
      <c r="AX28" s="64">
        <f t="shared" si="7"/>
        <v>0</v>
      </c>
      <c r="AY28" s="64">
        <f t="shared" si="8"/>
        <v>0</v>
      </c>
      <c r="AZ28" s="164">
        <f t="shared" si="9"/>
        <v>0</v>
      </c>
      <c r="BA28" s="164">
        <f t="shared" si="10"/>
        <v>0</v>
      </c>
      <c r="BB28" s="164">
        <f t="shared" si="11"/>
        <v>0</v>
      </c>
      <c r="BC28" s="164">
        <f t="shared" si="12"/>
        <v>0</v>
      </c>
      <c r="BD28" s="164">
        <f t="shared" si="13"/>
        <v>0</v>
      </c>
      <c r="BE28" s="164">
        <f t="shared" si="14"/>
        <v>0</v>
      </c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74" s="64" customFormat="1" ht="19.5" hidden="1" customHeight="1" x14ac:dyDescent="0.15">
      <c r="A29" s="241"/>
      <c r="B29" s="71" t="s">
        <v>93</v>
      </c>
      <c r="C29" s="72" t="s">
        <v>45</v>
      </c>
      <c r="D29" s="73" t="s">
        <v>42</v>
      </c>
      <c r="E29" s="74">
        <v>3</v>
      </c>
      <c r="F29" s="75" t="s">
        <v>48</v>
      </c>
      <c r="G29" s="76" t="s">
        <v>94</v>
      </c>
      <c r="H29" s="74" t="s">
        <v>45</v>
      </c>
      <c r="I29" s="62"/>
      <c r="J29" s="63"/>
      <c r="K29" s="62"/>
      <c r="L29" s="63"/>
      <c r="M29" s="62"/>
      <c r="N29" s="63"/>
      <c r="O29" s="62"/>
      <c r="P29" s="63"/>
      <c r="Q29" s="62"/>
      <c r="R29" s="63"/>
      <c r="S29" s="62"/>
      <c r="T29" s="63"/>
      <c r="U29" s="62"/>
      <c r="V29" s="63"/>
      <c r="W29" s="62"/>
      <c r="X29" s="63"/>
      <c r="Y29" s="62"/>
      <c r="Z29" s="63"/>
      <c r="AA29" s="62"/>
      <c r="AB29" s="63"/>
      <c r="AC29" s="62"/>
      <c r="AD29" s="63"/>
      <c r="AE29" s="62"/>
      <c r="AF29" s="63"/>
      <c r="AG29" s="62"/>
      <c r="AH29" s="63"/>
      <c r="AI29" s="62"/>
      <c r="AJ29" s="63"/>
      <c r="AK29" s="62"/>
      <c r="AL29" s="63"/>
      <c r="AM29" s="62"/>
      <c r="AN29" s="63"/>
      <c r="AP29" s="64">
        <f t="shared" si="15"/>
        <v>0</v>
      </c>
      <c r="AQ29" s="64">
        <f t="shared" si="0"/>
        <v>0</v>
      </c>
      <c r="AR29" s="64">
        <f t="shared" si="1"/>
        <v>0</v>
      </c>
      <c r="AS29" s="64">
        <f t="shared" si="2"/>
        <v>0</v>
      </c>
      <c r="AT29" s="64">
        <f t="shared" si="3"/>
        <v>0</v>
      </c>
      <c r="AU29" s="64">
        <f t="shared" si="4"/>
        <v>0</v>
      </c>
      <c r="AV29" s="64">
        <f t="shared" si="5"/>
        <v>0</v>
      </c>
      <c r="AW29" s="64">
        <f t="shared" si="6"/>
        <v>0</v>
      </c>
      <c r="AX29" s="64">
        <f t="shared" si="7"/>
        <v>0</v>
      </c>
      <c r="AY29" s="64">
        <f t="shared" si="8"/>
        <v>0</v>
      </c>
      <c r="AZ29" s="164">
        <f t="shared" si="9"/>
        <v>0</v>
      </c>
      <c r="BA29" s="164">
        <f t="shared" si="10"/>
        <v>0</v>
      </c>
      <c r="BB29" s="164">
        <f t="shared" si="11"/>
        <v>0</v>
      </c>
      <c r="BC29" s="164">
        <f t="shared" si="12"/>
        <v>0</v>
      </c>
      <c r="BD29" s="164">
        <f t="shared" si="13"/>
        <v>0</v>
      </c>
      <c r="BE29" s="164">
        <f t="shared" si="14"/>
        <v>0</v>
      </c>
      <c r="BF29" s="164"/>
      <c r="BG29" s="164"/>
      <c r="BH29" s="164"/>
      <c r="BI29" s="164"/>
      <c r="BJ29" s="164"/>
      <c r="BK29" s="164"/>
      <c r="BL29" s="164"/>
      <c r="BM29" s="164"/>
      <c r="BN29" s="164"/>
    </row>
    <row r="30" spans="1:74" s="89" customFormat="1" ht="0.25" customHeight="1" x14ac:dyDescent="0.15">
      <c r="A30" s="242"/>
      <c r="B30" s="18" t="s">
        <v>93</v>
      </c>
      <c r="C30" s="19" t="s">
        <v>45</v>
      </c>
      <c r="D30" s="20" t="s">
        <v>10</v>
      </c>
      <c r="E30" s="30">
        <v>2</v>
      </c>
      <c r="F30" s="22" t="s">
        <v>95</v>
      </c>
      <c r="G30" s="23">
        <v>66</v>
      </c>
      <c r="H30" s="21" t="s">
        <v>45</v>
      </c>
      <c r="I30" s="53"/>
      <c r="J30" s="51"/>
      <c r="K30" s="53"/>
      <c r="L30" s="51"/>
      <c r="M30" s="53"/>
      <c r="N30" s="51"/>
      <c r="O30" s="53"/>
      <c r="P30" s="51"/>
      <c r="Q30" s="53"/>
      <c r="R30" s="51"/>
      <c r="S30" s="53"/>
      <c r="T30" s="51"/>
      <c r="U30" s="53"/>
      <c r="V30" s="51"/>
      <c r="W30" s="53"/>
      <c r="X30" s="51"/>
      <c r="Y30" s="53"/>
      <c r="Z30" s="51"/>
      <c r="AA30" s="53"/>
      <c r="AB30" s="51"/>
      <c r="AC30" s="53"/>
      <c r="AD30" s="51"/>
      <c r="AE30" s="53"/>
      <c r="AF30" s="51"/>
      <c r="AG30" s="53"/>
      <c r="AH30" s="51"/>
      <c r="AI30" s="53"/>
      <c r="AJ30" s="51"/>
      <c r="AK30" s="53"/>
      <c r="AL30" s="51"/>
      <c r="AM30" s="53"/>
      <c r="AN30" s="51"/>
      <c r="AP30" s="64">
        <f t="shared" si="15"/>
        <v>0</v>
      </c>
      <c r="AQ30" s="64">
        <f t="shared" si="0"/>
        <v>0</v>
      </c>
      <c r="AR30" s="64">
        <f t="shared" si="1"/>
        <v>0</v>
      </c>
      <c r="AS30" s="64">
        <f t="shared" si="2"/>
        <v>0</v>
      </c>
      <c r="AT30" s="64">
        <f t="shared" si="3"/>
        <v>0</v>
      </c>
      <c r="AU30" s="64">
        <f t="shared" si="4"/>
        <v>0</v>
      </c>
      <c r="AV30" s="64">
        <f t="shared" si="5"/>
        <v>0</v>
      </c>
      <c r="AW30" s="64">
        <f t="shared" si="6"/>
        <v>0</v>
      </c>
      <c r="AX30" s="64">
        <f t="shared" si="7"/>
        <v>0</v>
      </c>
      <c r="AY30" s="64">
        <f t="shared" si="8"/>
        <v>0</v>
      </c>
      <c r="AZ30" s="164">
        <f t="shared" si="9"/>
        <v>0</v>
      </c>
      <c r="BA30" s="164">
        <f t="shared" si="10"/>
        <v>0</v>
      </c>
      <c r="BB30" s="164">
        <f t="shared" si="11"/>
        <v>0</v>
      </c>
      <c r="BC30" s="164">
        <f t="shared" si="12"/>
        <v>0</v>
      </c>
      <c r="BD30" s="164">
        <f t="shared" si="13"/>
        <v>0</v>
      </c>
      <c r="BE30" s="164">
        <f t="shared" si="14"/>
        <v>0</v>
      </c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74" s="64" customFormat="1" ht="19.5" hidden="1" customHeight="1" x14ac:dyDescent="0.15">
      <c r="A31" s="241"/>
      <c r="B31" s="77">
        <v>42183</v>
      </c>
      <c r="C31" s="78" t="s">
        <v>96</v>
      </c>
      <c r="D31" s="79" t="s">
        <v>97</v>
      </c>
      <c r="E31" s="80">
        <v>3</v>
      </c>
      <c r="F31" s="81" t="s">
        <v>98</v>
      </c>
      <c r="G31" s="82" t="s">
        <v>99</v>
      </c>
      <c r="H31" s="80" t="s">
        <v>45</v>
      </c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3"/>
      <c r="U31" s="62"/>
      <c r="V31" s="63"/>
      <c r="W31" s="62"/>
      <c r="X31" s="63"/>
      <c r="Y31" s="62"/>
      <c r="Z31" s="63"/>
      <c r="AA31" s="62"/>
      <c r="AB31" s="63"/>
      <c r="AC31" s="62"/>
      <c r="AD31" s="63"/>
      <c r="AE31" s="62"/>
      <c r="AF31" s="63"/>
      <c r="AG31" s="62"/>
      <c r="AH31" s="63"/>
      <c r="AI31" s="62"/>
      <c r="AJ31" s="63"/>
      <c r="AK31" s="62"/>
      <c r="AL31" s="63"/>
      <c r="AM31" s="62"/>
      <c r="AN31" s="63"/>
      <c r="AP31" s="64">
        <f t="shared" si="15"/>
        <v>0</v>
      </c>
      <c r="AQ31" s="64">
        <f t="shared" si="0"/>
        <v>0</v>
      </c>
      <c r="AR31" s="64">
        <f t="shared" si="1"/>
        <v>0</v>
      </c>
      <c r="AS31" s="64">
        <f t="shared" si="2"/>
        <v>0</v>
      </c>
      <c r="AT31" s="64">
        <f t="shared" si="3"/>
        <v>0</v>
      </c>
      <c r="AU31" s="64">
        <f t="shared" si="4"/>
        <v>0</v>
      </c>
      <c r="AV31" s="64">
        <f t="shared" si="5"/>
        <v>0</v>
      </c>
      <c r="AW31" s="64">
        <f t="shared" si="6"/>
        <v>0</v>
      </c>
      <c r="AX31" s="64">
        <f t="shared" si="7"/>
        <v>0</v>
      </c>
      <c r="AY31" s="64">
        <f t="shared" si="8"/>
        <v>0</v>
      </c>
      <c r="AZ31" s="164">
        <f t="shared" si="9"/>
        <v>0</v>
      </c>
      <c r="BA31" s="164">
        <f t="shared" si="10"/>
        <v>0</v>
      </c>
      <c r="BB31" s="164">
        <f t="shared" si="11"/>
        <v>0</v>
      </c>
      <c r="BC31" s="164">
        <f t="shared" si="12"/>
        <v>0</v>
      </c>
      <c r="BD31" s="164">
        <f t="shared" si="13"/>
        <v>0</v>
      </c>
      <c r="BE31" s="164">
        <f t="shared" si="14"/>
        <v>0</v>
      </c>
      <c r="BF31" s="164"/>
      <c r="BG31" s="164"/>
      <c r="BH31" s="164"/>
      <c r="BI31" s="164"/>
      <c r="BJ31" s="164"/>
      <c r="BK31" s="164"/>
      <c r="BL31" s="164"/>
      <c r="BM31" s="164"/>
      <c r="BN31" s="164"/>
    </row>
    <row r="32" spans="1:74" s="89" customFormat="1" ht="19.5" hidden="1" customHeight="1" x14ac:dyDescent="0.15">
      <c r="A32" s="242"/>
      <c r="B32" s="28" t="s">
        <v>100</v>
      </c>
      <c r="C32" s="24" t="s">
        <v>101</v>
      </c>
      <c r="D32" s="29" t="s">
        <v>42</v>
      </c>
      <c r="E32" s="30">
        <v>0</v>
      </c>
      <c r="F32" s="31" t="s">
        <v>102</v>
      </c>
      <c r="G32" s="32" t="s">
        <v>99</v>
      </c>
      <c r="H32" s="30" t="s">
        <v>45</v>
      </c>
      <c r="I32" s="53"/>
      <c r="J32" s="51"/>
      <c r="K32" s="53"/>
      <c r="L32" s="51"/>
      <c r="M32" s="53"/>
      <c r="N32" s="51"/>
      <c r="O32" s="53"/>
      <c r="P32" s="51"/>
      <c r="Q32" s="53"/>
      <c r="R32" s="51"/>
      <c r="S32" s="53"/>
      <c r="T32" s="51"/>
      <c r="U32" s="53"/>
      <c r="V32" s="51"/>
      <c r="W32" s="53"/>
      <c r="X32" s="51"/>
      <c r="Y32" s="53"/>
      <c r="Z32" s="51"/>
      <c r="AA32" s="53"/>
      <c r="AB32" s="51"/>
      <c r="AC32" s="53"/>
      <c r="AD32" s="51"/>
      <c r="AE32" s="53"/>
      <c r="AF32" s="51"/>
      <c r="AG32" s="53"/>
      <c r="AH32" s="51"/>
      <c r="AI32" s="53"/>
      <c r="AJ32" s="51"/>
      <c r="AK32" s="53"/>
      <c r="AL32" s="51"/>
      <c r="AM32" s="53"/>
      <c r="AN32" s="51"/>
      <c r="AP32" s="64">
        <f t="shared" si="15"/>
        <v>0</v>
      </c>
      <c r="AQ32" s="64">
        <f t="shared" si="0"/>
        <v>0</v>
      </c>
      <c r="AR32" s="64">
        <f t="shared" si="1"/>
        <v>0</v>
      </c>
      <c r="AS32" s="64">
        <f t="shared" si="2"/>
        <v>0</v>
      </c>
      <c r="AT32" s="64">
        <f t="shared" si="3"/>
        <v>0</v>
      </c>
      <c r="AU32" s="64">
        <f t="shared" si="4"/>
        <v>0</v>
      </c>
      <c r="AV32" s="64">
        <f t="shared" si="5"/>
        <v>0</v>
      </c>
      <c r="AW32" s="64">
        <f t="shared" si="6"/>
        <v>0</v>
      </c>
      <c r="AX32" s="64">
        <f t="shared" si="7"/>
        <v>0</v>
      </c>
      <c r="AY32" s="64">
        <f t="shared" si="8"/>
        <v>0</v>
      </c>
      <c r="AZ32" s="164">
        <f t="shared" si="9"/>
        <v>0</v>
      </c>
      <c r="BA32" s="164">
        <f t="shared" si="10"/>
        <v>0</v>
      </c>
      <c r="BB32" s="164">
        <f t="shared" si="11"/>
        <v>0</v>
      </c>
      <c r="BC32" s="164">
        <f t="shared" si="12"/>
        <v>0</v>
      </c>
      <c r="BD32" s="164">
        <f t="shared" si="13"/>
        <v>0</v>
      </c>
      <c r="BE32" s="164">
        <f t="shared" si="14"/>
        <v>0</v>
      </c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s="64" customFormat="1" ht="19.5" customHeight="1" x14ac:dyDescent="0.15">
      <c r="A33" s="241" t="s">
        <v>193</v>
      </c>
      <c r="B33" s="190" t="s">
        <v>103</v>
      </c>
      <c r="C33" s="243" t="s">
        <v>87</v>
      </c>
      <c r="D33" s="192" t="s">
        <v>10</v>
      </c>
      <c r="E33" s="193">
        <v>3</v>
      </c>
      <c r="F33" s="194" t="s">
        <v>104</v>
      </c>
      <c r="G33" s="195" t="s">
        <v>105</v>
      </c>
      <c r="H33" s="193" t="s">
        <v>45</v>
      </c>
      <c r="I33" s="68">
        <v>28</v>
      </c>
      <c r="J33" s="69" t="s">
        <v>190</v>
      </c>
      <c r="K33" s="68">
        <v>65</v>
      </c>
      <c r="L33" s="69" t="s">
        <v>190</v>
      </c>
      <c r="M33" s="62"/>
      <c r="N33" s="63"/>
      <c r="O33" s="68">
        <v>48</v>
      </c>
      <c r="P33" s="69" t="s">
        <v>190</v>
      </c>
      <c r="Q33" s="68">
        <v>62</v>
      </c>
      <c r="R33" s="69" t="s">
        <v>190</v>
      </c>
      <c r="S33" s="62"/>
      <c r="T33" s="63"/>
      <c r="U33" s="68">
        <v>11</v>
      </c>
      <c r="V33" s="69" t="s">
        <v>189</v>
      </c>
      <c r="W33" s="62"/>
      <c r="X33" s="63"/>
      <c r="Y33" s="62"/>
      <c r="Z33" s="63"/>
      <c r="AA33" s="62"/>
      <c r="AB33" s="63"/>
      <c r="AC33" s="62"/>
      <c r="AD33" s="63"/>
      <c r="AE33" s="62"/>
      <c r="AF33" s="63"/>
      <c r="AG33" s="62"/>
      <c r="AH33" s="63"/>
      <c r="AI33" s="62"/>
      <c r="AJ33" s="63"/>
      <c r="AK33" s="62"/>
      <c r="AL33" s="63"/>
      <c r="AM33" s="62"/>
      <c r="AN33" s="63"/>
      <c r="AP33" s="64">
        <f t="shared" si="15"/>
        <v>1</v>
      </c>
      <c r="AQ33" s="64">
        <f t="shared" si="0"/>
        <v>1</v>
      </c>
      <c r="AR33" s="64">
        <f t="shared" si="1"/>
        <v>0</v>
      </c>
      <c r="AS33" s="64">
        <f t="shared" si="2"/>
        <v>1</v>
      </c>
      <c r="AT33" s="64">
        <f t="shared" si="3"/>
        <v>1</v>
      </c>
      <c r="AU33" s="64">
        <f t="shared" si="4"/>
        <v>0</v>
      </c>
      <c r="AV33" s="64">
        <f t="shared" si="5"/>
        <v>1</v>
      </c>
      <c r="AW33" s="64">
        <f t="shared" si="6"/>
        <v>0</v>
      </c>
      <c r="AX33" s="64">
        <f t="shared" si="7"/>
        <v>0</v>
      </c>
      <c r="AY33" s="64">
        <f t="shared" si="8"/>
        <v>0</v>
      </c>
      <c r="AZ33" s="164">
        <f t="shared" si="9"/>
        <v>0</v>
      </c>
      <c r="BA33" s="164">
        <f t="shared" si="10"/>
        <v>0</v>
      </c>
      <c r="BB33" s="164">
        <f t="shared" si="11"/>
        <v>0</v>
      </c>
      <c r="BC33" s="164">
        <f t="shared" si="12"/>
        <v>0</v>
      </c>
      <c r="BD33" s="164">
        <f t="shared" si="13"/>
        <v>0</v>
      </c>
      <c r="BE33" s="164">
        <f t="shared" si="14"/>
        <v>0</v>
      </c>
      <c r="BF33" s="164"/>
      <c r="BG33" s="164"/>
      <c r="BH33" s="164"/>
      <c r="BI33" s="164"/>
      <c r="BJ33" s="164"/>
      <c r="BK33" s="164"/>
      <c r="BL33" s="164"/>
      <c r="BM33" s="164"/>
      <c r="BN33" s="164"/>
    </row>
    <row r="34" spans="1:66" s="89" customFormat="1" ht="19.5" hidden="1" customHeight="1" x14ac:dyDescent="0.15">
      <c r="A34" s="242"/>
      <c r="B34" s="18" t="s">
        <v>106</v>
      </c>
      <c r="C34" s="19" t="s">
        <v>78</v>
      </c>
      <c r="D34" s="20" t="s">
        <v>10</v>
      </c>
      <c r="E34" s="21">
        <v>2</v>
      </c>
      <c r="F34" s="22" t="s">
        <v>107</v>
      </c>
      <c r="G34" s="23" t="s">
        <v>80</v>
      </c>
      <c r="H34" s="21" t="s">
        <v>81</v>
      </c>
      <c r="I34" s="53"/>
      <c r="J34" s="51"/>
      <c r="K34" s="53"/>
      <c r="L34" s="51"/>
      <c r="M34" s="53"/>
      <c r="N34" s="51"/>
      <c r="O34" s="53"/>
      <c r="P34" s="51"/>
      <c r="Q34" s="53"/>
      <c r="R34" s="51"/>
      <c r="S34" s="53"/>
      <c r="T34" s="51"/>
      <c r="U34" s="53"/>
      <c r="V34" s="51"/>
      <c r="W34" s="53"/>
      <c r="X34" s="51"/>
      <c r="Y34" s="53"/>
      <c r="Z34" s="51"/>
      <c r="AA34" s="53"/>
      <c r="AB34" s="51"/>
      <c r="AC34" s="53"/>
      <c r="AD34" s="51"/>
      <c r="AE34" s="53"/>
      <c r="AF34" s="51"/>
      <c r="AG34" s="53"/>
      <c r="AH34" s="51"/>
      <c r="AI34" s="53"/>
      <c r="AJ34" s="51"/>
      <c r="AK34" s="53"/>
      <c r="AL34" s="51"/>
      <c r="AM34" s="53"/>
      <c r="AN34" s="51"/>
      <c r="AP34" s="64">
        <f t="shared" si="15"/>
        <v>0</v>
      </c>
      <c r="AQ34" s="64">
        <f t="shared" si="0"/>
        <v>0</v>
      </c>
      <c r="AR34" s="64">
        <f t="shared" si="1"/>
        <v>0</v>
      </c>
      <c r="AS34" s="64">
        <f t="shared" si="2"/>
        <v>0</v>
      </c>
      <c r="AT34" s="64">
        <f t="shared" si="3"/>
        <v>0</v>
      </c>
      <c r="AU34" s="64">
        <f t="shared" si="4"/>
        <v>0</v>
      </c>
      <c r="AV34" s="64">
        <f t="shared" si="5"/>
        <v>0</v>
      </c>
      <c r="AW34" s="64">
        <f t="shared" si="6"/>
        <v>0</v>
      </c>
      <c r="AX34" s="64">
        <f t="shared" si="7"/>
        <v>0</v>
      </c>
      <c r="AY34" s="64">
        <f t="shared" si="8"/>
        <v>0</v>
      </c>
      <c r="AZ34" s="164">
        <f t="shared" si="9"/>
        <v>0</v>
      </c>
      <c r="BA34" s="164">
        <f t="shared" si="10"/>
        <v>0</v>
      </c>
      <c r="BB34" s="164">
        <f t="shared" si="11"/>
        <v>0</v>
      </c>
      <c r="BC34" s="164">
        <f t="shared" si="12"/>
        <v>0</v>
      </c>
      <c r="BD34" s="164">
        <f t="shared" si="13"/>
        <v>0</v>
      </c>
      <c r="BE34" s="164">
        <f t="shared" si="14"/>
        <v>0</v>
      </c>
      <c r="BF34" s="17"/>
      <c r="BG34" s="17"/>
      <c r="BH34" s="17"/>
      <c r="BI34" s="17"/>
      <c r="BJ34" s="17"/>
      <c r="BK34" s="17"/>
      <c r="BL34" s="17"/>
      <c r="BM34" s="17"/>
      <c r="BN34" s="17"/>
    </row>
    <row r="35" spans="1:66" s="64" customFormat="1" ht="19.5" hidden="1" customHeight="1" x14ac:dyDescent="0.15">
      <c r="A35" s="241"/>
      <c r="B35" s="66" t="s">
        <v>108</v>
      </c>
      <c r="C35" s="58" t="s">
        <v>109</v>
      </c>
      <c r="D35" s="59" t="s">
        <v>10</v>
      </c>
      <c r="E35" s="60" t="s">
        <v>38</v>
      </c>
      <c r="F35" s="61" t="s">
        <v>110</v>
      </c>
      <c r="G35" s="67">
        <v>38</v>
      </c>
      <c r="H35" s="60" t="s">
        <v>45</v>
      </c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63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P35" s="64">
        <f t="shared" si="15"/>
        <v>0</v>
      </c>
      <c r="AQ35" s="64">
        <f t="shared" si="0"/>
        <v>0</v>
      </c>
      <c r="AR35" s="64">
        <f t="shared" si="1"/>
        <v>0</v>
      </c>
      <c r="AS35" s="64">
        <f t="shared" si="2"/>
        <v>0</v>
      </c>
      <c r="AT35" s="64">
        <f t="shared" si="3"/>
        <v>0</v>
      </c>
      <c r="AU35" s="64">
        <f t="shared" si="4"/>
        <v>0</v>
      </c>
      <c r="AV35" s="64">
        <f t="shared" si="5"/>
        <v>0</v>
      </c>
      <c r="AW35" s="64">
        <f t="shared" si="6"/>
        <v>0</v>
      </c>
      <c r="AX35" s="64">
        <f t="shared" si="7"/>
        <v>0</v>
      </c>
      <c r="AY35" s="64">
        <f t="shared" si="8"/>
        <v>0</v>
      </c>
      <c r="AZ35" s="164">
        <f t="shared" si="9"/>
        <v>0</v>
      </c>
      <c r="BA35" s="164">
        <f t="shared" si="10"/>
        <v>0</v>
      </c>
      <c r="BB35" s="164">
        <f t="shared" si="11"/>
        <v>0</v>
      </c>
      <c r="BC35" s="164">
        <f t="shared" si="12"/>
        <v>0</v>
      </c>
      <c r="BD35" s="164">
        <f t="shared" si="13"/>
        <v>0</v>
      </c>
      <c r="BE35" s="164">
        <f t="shared" si="14"/>
        <v>0</v>
      </c>
      <c r="BF35" s="164"/>
      <c r="BG35" s="164"/>
      <c r="BH35" s="164"/>
      <c r="BI35" s="164"/>
      <c r="BJ35" s="164"/>
      <c r="BK35" s="164"/>
      <c r="BL35" s="164"/>
      <c r="BM35" s="164"/>
      <c r="BN35" s="164"/>
    </row>
    <row r="36" spans="1:66" s="89" customFormat="1" ht="19.5" hidden="1" customHeight="1" x14ac:dyDescent="0.15">
      <c r="A36" s="242"/>
      <c r="B36" s="33" t="s">
        <v>111</v>
      </c>
      <c r="C36" s="25" t="s">
        <v>112</v>
      </c>
      <c r="D36" s="34" t="s">
        <v>42</v>
      </c>
      <c r="E36" s="35">
        <v>4</v>
      </c>
      <c r="F36" s="36" t="s">
        <v>113</v>
      </c>
      <c r="G36" s="37" t="s">
        <v>99</v>
      </c>
      <c r="H36" s="35" t="s">
        <v>45</v>
      </c>
      <c r="I36" s="53"/>
      <c r="J36" s="51"/>
      <c r="K36" s="53"/>
      <c r="L36" s="51"/>
      <c r="M36" s="53"/>
      <c r="N36" s="51"/>
      <c r="O36" s="53"/>
      <c r="P36" s="51"/>
      <c r="Q36" s="53"/>
      <c r="R36" s="51"/>
      <c r="S36" s="53"/>
      <c r="T36" s="51"/>
      <c r="U36" s="53"/>
      <c r="V36" s="51"/>
      <c r="W36" s="53"/>
      <c r="X36" s="51"/>
      <c r="Y36" s="53"/>
      <c r="Z36" s="51"/>
      <c r="AA36" s="53"/>
      <c r="AB36" s="51"/>
      <c r="AC36" s="53"/>
      <c r="AD36" s="51"/>
      <c r="AE36" s="53"/>
      <c r="AF36" s="51"/>
      <c r="AG36" s="53"/>
      <c r="AH36" s="51"/>
      <c r="AI36" s="53"/>
      <c r="AJ36" s="51"/>
      <c r="AK36" s="53"/>
      <c r="AL36" s="51"/>
      <c r="AM36" s="53"/>
      <c r="AN36" s="51"/>
      <c r="AP36" s="64">
        <f t="shared" si="15"/>
        <v>0</v>
      </c>
      <c r="AQ36" s="64">
        <f t="shared" si="0"/>
        <v>0</v>
      </c>
      <c r="AR36" s="64">
        <f t="shared" si="1"/>
        <v>0</v>
      </c>
      <c r="AS36" s="64">
        <f t="shared" si="2"/>
        <v>0</v>
      </c>
      <c r="AT36" s="64">
        <f t="shared" si="3"/>
        <v>0</v>
      </c>
      <c r="AU36" s="64">
        <f t="shared" si="4"/>
        <v>0</v>
      </c>
      <c r="AV36" s="64">
        <f t="shared" si="5"/>
        <v>0</v>
      </c>
      <c r="AW36" s="64">
        <f t="shared" si="6"/>
        <v>0</v>
      </c>
      <c r="AX36" s="64">
        <f t="shared" si="7"/>
        <v>0</v>
      </c>
      <c r="AY36" s="64">
        <f t="shared" si="8"/>
        <v>0</v>
      </c>
      <c r="AZ36" s="164">
        <f t="shared" si="9"/>
        <v>0</v>
      </c>
      <c r="BA36" s="164">
        <f t="shared" si="10"/>
        <v>0</v>
      </c>
      <c r="BB36" s="164">
        <f t="shared" si="11"/>
        <v>0</v>
      </c>
      <c r="BC36" s="164">
        <f t="shared" si="12"/>
        <v>0</v>
      </c>
      <c r="BD36" s="164">
        <f t="shared" si="13"/>
        <v>0</v>
      </c>
      <c r="BE36" s="164">
        <f t="shared" si="14"/>
        <v>0</v>
      </c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s="64" customFormat="1" ht="19.5" customHeight="1" x14ac:dyDescent="0.15">
      <c r="A37" s="241"/>
      <c r="B37" s="266" t="s">
        <v>114</v>
      </c>
      <c r="C37" s="267" t="s">
        <v>115</v>
      </c>
      <c r="D37" s="268" t="s">
        <v>10</v>
      </c>
      <c r="E37" s="269">
        <v>3</v>
      </c>
      <c r="F37" s="270" t="s">
        <v>116</v>
      </c>
      <c r="G37" s="271">
        <v>74</v>
      </c>
      <c r="H37" s="269" t="s">
        <v>45</v>
      </c>
      <c r="I37" s="68">
        <v>35</v>
      </c>
      <c r="J37" s="69" t="s">
        <v>197</v>
      </c>
      <c r="K37" s="68">
        <v>73</v>
      </c>
      <c r="L37" s="69" t="s">
        <v>197</v>
      </c>
      <c r="M37" s="62"/>
      <c r="N37" s="63"/>
      <c r="O37" s="68">
        <v>48</v>
      </c>
      <c r="P37" s="69" t="s">
        <v>184</v>
      </c>
      <c r="Q37" s="68">
        <v>64</v>
      </c>
      <c r="R37" s="69" t="s">
        <v>184</v>
      </c>
      <c r="S37" s="68">
        <v>60</v>
      </c>
      <c r="T37" s="69" t="s">
        <v>184</v>
      </c>
      <c r="U37" s="264">
        <v>11</v>
      </c>
      <c r="V37" s="265" t="s">
        <v>194</v>
      </c>
      <c r="W37" s="62"/>
      <c r="X37" s="63"/>
      <c r="Y37" s="62"/>
      <c r="Z37" s="63"/>
      <c r="AA37" s="264">
        <v>9</v>
      </c>
      <c r="AB37" s="265" t="s">
        <v>196</v>
      </c>
      <c r="AC37" s="264">
        <v>7</v>
      </c>
      <c r="AD37" s="265" t="s">
        <v>198</v>
      </c>
      <c r="AE37" s="264">
        <v>10</v>
      </c>
      <c r="AF37" s="265" t="s">
        <v>195</v>
      </c>
      <c r="AG37" s="62"/>
      <c r="AH37" s="63"/>
      <c r="AI37" s="62"/>
      <c r="AJ37" s="63"/>
      <c r="AK37" s="62"/>
      <c r="AL37" s="63"/>
      <c r="AM37" s="62"/>
      <c r="AN37" s="63"/>
      <c r="AP37" s="64">
        <f t="shared" si="15"/>
        <v>1</v>
      </c>
      <c r="AQ37" s="64">
        <f t="shared" si="0"/>
        <v>1</v>
      </c>
      <c r="AR37" s="64">
        <f t="shared" si="1"/>
        <v>0</v>
      </c>
      <c r="AS37" s="64">
        <f t="shared" si="2"/>
        <v>1</v>
      </c>
      <c r="AT37" s="64">
        <f t="shared" si="3"/>
        <v>1</v>
      </c>
      <c r="AU37" s="64">
        <f t="shared" si="4"/>
        <v>1</v>
      </c>
      <c r="AV37" s="64">
        <f t="shared" si="5"/>
        <v>1</v>
      </c>
      <c r="AW37" s="64">
        <f t="shared" si="6"/>
        <v>0</v>
      </c>
      <c r="AX37" s="64">
        <f t="shared" si="7"/>
        <v>0</v>
      </c>
      <c r="AY37" s="64">
        <f t="shared" si="8"/>
        <v>1</v>
      </c>
      <c r="AZ37" s="164">
        <f t="shared" si="9"/>
        <v>1</v>
      </c>
      <c r="BA37" s="164">
        <f t="shared" si="10"/>
        <v>1</v>
      </c>
      <c r="BB37" s="164">
        <f t="shared" si="11"/>
        <v>0</v>
      </c>
      <c r="BC37" s="164">
        <f t="shared" si="12"/>
        <v>0</v>
      </c>
      <c r="BD37" s="164">
        <f t="shared" si="13"/>
        <v>0</v>
      </c>
      <c r="BE37" s="164">
        <f t="shared" si="14"/>
        <v>0</v>
      </c>
      <c r="BF37" s="164"/>
      <c r="BG37" s="164"/>
      <c r="BH37" s="164"/>
      <c r="BI37" s="164"/>
      <c r="BJ37" s="164"/>
      <c r="BK37" s="164"/>
      <c r="BL37" s="164"/>
      <c r="BM37" s="164"/>
      <c r="BN37" s="164"/>
    </row>
    <row r="38" spans="1:66" s="89" customFormat="1" ht="31.5" hidden="1" customHeight="1" x14ac:dyDescent="0.15">
      <c r="A38" s="242"/>
      <c r="B38" s="119" t="s">
        <v>114</v>
      </c>
      <c r="C38" s="115" t="s">
        <v>87</v>
      </c>
      <c r="D38" s="116" t="s">
        <v>10</v>
      </c>
      <c r="E38" s="117">
        <v>4</v>
      </c>
      <c r="F38" s="118" t="s">
        <v>117</v>
      </c>
      <c r="G38" s="120" t="s">
        <v>118</v>
      </c>
      <c r="H38" s="117" t="s">
        <v>119</v>
      </c>
      <c r="I38" s="53"/>
      <c r="J38" s="51"/>
      <c r="K38" s="53"/>
      <c r="L38" s="51"/>
      <c r="M38" s="53"/>
      <c r="N38" s="51"/>
      <c r="O38" s="53"/>
      <c r="P38" s="51"/>
      <c r="Q38" s="53"/>
      <c r="R38" s="51"/>
      <c r="S38" s="53"/>
      <c r="T38" s="51"/>
      <c r="U38" s="53"/>
      <c r="V38" s="51"/>
      <c r="W38" s="53"/>
      <c r="X38" s="51"/>
      <c r="Y38" s="53"/>
      <c r="Z38" s="51"/>
      <c r="AA38" s="53"/>
      <c r="AB38" s="51"/>
      <c r="AC38" s="53"/>
      <c r="AD38" s="51"/>
      <c r="AE38" s="53"/>
      <c r="AF38" s="51"/>
      <c r="AG38" s="53"/>
      <c r="AH38" s="51"/>
      <c r="AI38" s="53"/>
      <c r="AJ38" s="51"/>
      <c r="AK38" s="53"/>
      <c r="AL38" s="51"/>
      <c r="AM38" s="53"/>
      <c r="AN38" s="51"/>
      <c r="AP38" s="64">
        <f t="shared" si="15"/>
        <v>0</v>
      </c>
      <c r="AQ38" s="64">
        <f t="shared" si="0"/>
        <v>0</v>
      </c>
      <c r="AR38" s="64">
        <f t="shared" si="1"/>
        <v>0</v>
      </c>
      <c r="AS38" s="64">
        <f t="shared" si="2"/>
        <v>0</v>
      </c>
      <c r="AT38" s="64">
        <f t="shared" si="3"/>
        <v>0</v>
      </c>
      <c r="AU38" s="64">
        <f t="shared" si="4"/>
        <v>0</v>
      </c>
      <c r="AV38" s="64">
        <f t="shared" si="5"/>
        <v>0</v>
      </c>
      <c r="AW38" s="64">
        <f t="shared" si="6"/>
        <v>0</v>
      </c>
      <c r="AX38" s="64">
        <f t="shared" si="7"/>
        <v>0</v>
      </c>
      <c r="AY38" s="64">
        <f t="shared" si="8"/>
        <v>0</v>
      </c>
      <c r="AZ38" s="164">
        <f t="shared" si="9"/>
        <v>0</v>
      </c>
      <c r="BA38" s="164">
        <f t="shared" si="10"/>
        <v>0</v>
      </c>
      <c r="BB38" s="164">
        <f t="shared" si="11"/>
        <v>0</v>
      </c>
      <c r="BC38" s="164">
        <f t="shared" si="12"/>
        <v>0</v>
      </c>
      <c r="BD38" s="164">
        <f t="shared" si="13"/>
        <v>0</v>
      </c>
      <c r="BE38" s="164">
        <f t="shared" si="14"/>
        <v>0</v>
      </c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s="64" customFormat="1" ht="19.5" hidden="1" customHeight="1" x14ac:dyDescent="0.15">
      <c r="A39" s="241"/>
      <c r="B39" s="71" t="s">
        <v>120</v>
      </c>
      <c r="C39" s="72" t="s">
        <v>45</v>
      </c>
      <c r="D39" s="73" t="s">
        <v>42</v>
      </c>
      <c r="E39" s="74">
        <v>4</v>
      </c>
      <c r="F39" s="75" t="s">
        <v>121</v>
      </c>
      <c r="G39" s="76" t="s">
        <v>122</v>
      </c>
      <c r="H39" s="74" t="s">
        <v>45</v>
      </c>
      <c r="I39" s="62"/>
      <c r="J39" s="63"/>
      <c r="K39" s="62"/>
      <c r="L39" s="63"/>
      <c r="M39" s="62"/>
      <c r="N39" s="63"/>
      <c r="O39" s="62"/>
      <c r="P39" s="63"/>
      <c r="Q39" s="62"/>
      <c r="R39" s="63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63"/>
      <c r="AE39" s="62"/>
      <c r="AF39" s="63"/>
      <c r="AG39" s="62"/>
      <c r="AH39" s="63"/>
      <c r="AI39" s="62"/>
      <c r="AJ39" s="63"/>
      <c r="AK39" s="62"/>
      <c r="AL39" s="63"/>
      <c r="AM39" s="62"/>
      <c r="AN39" s="63"/>
      <c r="AP39" s="64">
        <f t="shared" si="15"/>
        <v>0</v>
      </c>
      <c r="AQ39" s="64">
        <f t="shared" si="0"/>
        <v>0</v>
      </c>
      <c r="AR39" s="64">
        <f t="shared" si="1"/>
        <v>0</v>
      </c>
      <c r="AS39" s="64">
        <f t="shared" si="2"/>
        <v>0</v>
      </c>
      <c r="AT39" s="64">
        <f t="shared" si="3"/>
        <v>0</v>
      </c>
      <c r="AU39" s="64">
        <f t="shared" si="4"/>
        <v>0</v>
      </c>
      <c r="AV39" s="64">
        <f t="shared" si="5"/>
        <v>0</v>
      </c>
      <c r="AW39" s="64">
        <f t="shared" si="6"/>
        <v>0</v>
      </c>
      <c r="AX39" s="64">
        <f t="shared" si="7"/>
        <v>0</v>
      </c>
      <c r="AY39" s="64">
        <f t="shared" si="8"/>
        <v>0</v>
      </c>
      <c r="AZ39" s="164">
        <f t="shared" si="9"/>
        <v>0</v>
      </c>
      <c r="BA39" s="164">
        <f t="shared" si="10"/>
        <v>0</v>
      </c>
      <c r="BB39" s="164">
        <f t="shared" si="11"/>
        <v>0</v>
      </c>
      <c r="BC39" s="164">
        <f t="shared" si="12"/>
        <v>0</v>
      </c>
      <c r="BD39" s="164">
        <f t="shared" si="13"/>
        <v>0</v>
      </c>
      <c r="BE39" s="164">
        <f t="shared" si="14"/>
        <v>0</v>
      </c>
      <c r="BF39" s="164"/>
      <c r="BG39" s="164"/>
      <c r="BH39" s="164"/>
      <c r="BI39" s="164"/>
      <c r="BJ39" s="164"/>
      <c r="BK39" s="164"/>
      <c r="BL39" s="164"/>
      <c r="BM39" s="164"/>
      <c r="BN39" s="164"/>
    </row>
    <row r="40" spans="1:66" s="89" customFormat="1" ht="19.5" customHeight="1" x14ac:dyDescent="0.15">
      <c r="A40" s="242"/>
      <c r="B40" s="18" t="s">
        <v>123</v>
      </c>
      <c r="C40" s="254" t="s">
        <v>124</v>
      </c>
      <c r="D40" s="20" t="s">
        <v>10</v>
      </c>
      <c r="E40" s="21">
        <v>1</v>
      </c>
      <c r="F40" s="22" t="s">
        <v>125</v>
      </c>
      <c r="G40" s="23">
        <v>74</v>
      </c>
      <c r="H40" s="21" t="s">
        <v>45</v>
      </c>
      <c r="I40" s="219">
        <v>2</v>
      </c>
      <c r="J40" s="220" t="s">
        <v>197</v>
      </c>
      <c r="K40" s="55"/>
      <c r="L40" s="56"/>
      <c r="M40" s="219">
        <v>36</v>
      </c>
      <c r="N40" s="220" t="s">
        <v>184</v>
      </c>
      <c r="O40" s="219">
        <v>33</v>
      </c>
      <c r="P40" s="220" t="s">
        <v>184</v>
      </c>
      <c r="Q40" s="55"/>
      <c r="R40" s="56"/>
      <c r="S40" s="219">
        <v>14</v>
      </c>
      <c r="T40" s="220" t="s">
        <v>197</v>
      </c>
      <c r="U40" s="219">
        <v>8</v>
      </c>
      <c r="V40" s="220" t="s">
        <v>186</v>
      </c>
      <c r="W40" s="55"/>
      <c r="X40" s="56"/>
      <c r="Y40" s="55"/>
      <c r="Z40" s="56"/>
      <c r="AA40" s="55"/>
      <c r="AB40" s="56"/>
      <c r="AC40" s="219">
        <v>10</v>
      </c>
      <c r="AD40" s="220" t="s">
        <v>187</v>
      </c>
      <c r="AE40" s="55"/>
      <c r="AF40" s="56"/>
      <c r="AG40" s="55"/>
      <c r="AH40" s="56"/>
      <c r="AI40" s="55"/>
      <c r="AJ40" s="56"/>
      <c r="AK40" s="219">
        <v>38</v>
      </c>
      <c r="AL40" s="220" t="s">
        <v>184</v>
      </c>
      <c r="AM40" s="55"/>
      <c r="AN40" s="56"/>
      <c r="AO40" s="64"/>
      <c r="AP40" s="64">
        <f t="shared" si="15"/>
        <v>1</v>
      </c>
      <c r="AQ40" s="64">
        <f t="shared" si="0"/>
        <v>0</v>
      </c>
      <c r="AR40" s="64">
        <f t="shared" si="1"/>
        <v>1</v>
      </c>
      <c r="AS40" s="64">
        <f t="shared" si="2"/>
        <v>1</v>
      </c>
      <c r="AT40" s="64">
        <f t="shared" si="3"/>
        <v>0</v>
      </c>
      <c r="AU40" s="64">
        <f t="shared" si="4"/>
        <v>1</v>
      </c>
      <c r="AV40" s="64">
        <f t="shared" si="5"/>
        <v>1</v>
      </c>
      <c r="AW40" s="64">
        <f t="shared" si="6"/>
        <v>0</v>
      </c>
      <c r="AX40" s="64">
        <f t="shared" si="7"/>
        <v>0</v>
      </c>
      <c r="AY40" s="64">
        <f t="shared" si="8"/>
        <v>0</v>
      </c>
      <c r="AZ40" s="164">
        <f t="shared" si="9"/>
        <v>1</v>
      </c>
      <c r="BA40" s="164">
        <f t="shared" si="10"/>
        <v>0</v>
      </c>
      <c r="BB40" s="164">
        <f t="shared" si="11"/>
        <v>0</v>
      </c>
      <c r="BC40" s="164">
        <f t="shared" si="12"/>
        <v>0</v>
      </c>
      <c r="BD40" s="164">
        <f t="shared" si="13"/>
        <v>1</v>
      </c>
      <c r="BE40" s="164">
        <f t="shared" si="14"/>
        <v>0</v>
      </c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s="64" customFormat="1" ht="19.5" hidden="1" customHeight="1" x14ac:dyDescent="0.15">
      <c r="A41" s="241"/>
      <c r="B41" s="77" t="s">
        <v>126</v>
      </c>
      <c r="C41" s="78" t="s">
        <v>45</v>
      </c>
      <c r="D41" s="79" t="s">
        <v>42</v>
      </c>
      <c r="E41" s="80">
        <v>5</v>
      </c>
      <c r="F41" s="81" t="s">
        <v>127</v>
      </c>
      <c r="G41" s="82" t="s">
        <v>128</v>
      </c>
      <c r="H41" s="80" t="s">
        <v>45</v>
      </c>
      <c r="I41" s="121"/>
      <c r="J41" s="122"/>
      <c r="K41" s="121"/>
      <c r="L41" s="122"/>
      <c r="M41" s="121"/>
      <c r="N41" s="122"/>
      <c r="O41" s="121"/>
      <c r="P41" s="122"/>
      <c r="Q41" s="121"/>
      <c r="R41" s="122"/>
      <c r="S41" s="121"/>
      <c r="T41" s="122"/>
      <c r="U41" s="121"/>
      <c r="V41" s="122"/>
      <c r="W41" s="121"/>
      <c r="X41" s="122"/>
      <c r="Y41" s="121"/>
      <c r="Z41" s="122"/>
      <c r="AA41" s="121"/>
      <c r="AB41" s="122"/>
      <c r="AC41" s="121"/>
      <c r="AD41" s="122"/>
      <c r="AE41" s="121"/>
      <c r="AF41" s="122"/>
      <c r="AG41" s="121"/>
      <c r="AH41" s="122"/>
      <c r="AI41" s="121"/>
      <c r="AJ41" s="122"/>
      <c r="AK41" s="121"/>
      <c r="AL41" s="122"/>
      <c r="AM41" s="121"/>
      <c r="AN41" s="122"/>
      <c r="AO41" s="123"/>
      <c r="AP41" s="64">
        <f t="shared" si="15"/>
        <v>0</v>
      </c>
      <c r="AQ41" s="64">
        <f t="shared" si="0"/>
        <v>0</v>
      </c>
      <c r="AR41" s="64">
        <f t="shared" si="1"/>
        <v>0</v>
      </c>
      <c r="AS41" s="64">
        <f t="shared" si="2"/>
        <v>0</v>
      </c>
      <c r="AT41" s="64">
        <f t="shared" si="3"/>
        <v>0</v>
      </c>
      <c r="AU41" s="64">
        <f t="shared" si="4"/>
        <v>0</v>
      </c>
      <c r="AV41" s="64">
        <f t="shared" si="5"/>
        <v>0</v>
      </c>
      <c r="AW41" s="64">
        <f t="shared" si="6"/>
        <v>0</v>
      </c>
      <c r="AX41" s="64">
        <f t="shared" si="7"/>
        <v>0</v>
      </c>
      <c r="AY41" s="64">
        <f t="shared" si="8"/>
        <v>0</v>
      </c>
      <c r="AZ41" s="164">
        <f t="shared" si="9"/>
        <v>0</v>
      </c>
      <c r="BA41" s="164">
        <f t="shared" si="10"/>
        <v>0</v>
      </c>
      <c r="BB41" s="164">
        <f t="shared" si="11"/>
        <v>0</v>
      </c>
      <c r="BC41" s="164">
        <f t="shared" si="12"/>
        <v>0</v>
      </c>
      <c r="BD41" s="164">
        <f t="shared" si="13"/>
        <v>0</v>
      </c>
      <c r="BE41" s="164">
        <f t="shared" si="14"/>
        <v>0</v>
      </c>
      <c r="BF41" s="164"/>
      <c r="BG41" s="164"/>
      <c r="BH41" s="164"/>
      <c r="BI41" s="164"/>
      <c r="BJ41" s="164"/>
      <c r="BK41" s="164"/>
      <c r="BL41" s="164"/>
      <c r="BM41" s="164"/>
      <c r="BN41" s="164"/>
    </row>
    <row r="42" spans="1:66" s="89" customFormat="1" ht="16.5" customHeight="1" x14ac:dyDescent="0.15">
      <c r="A42" s="242" t="s">
        <v>193</v>
      </c>
      <c r="B42" s="196" t="s">
        <v>129</v>
      </c>
      <c r="C42" s="244" t="s">
        <v>87</v>
      </c>
      <c r="D42" s="198" t="s">
        <v>10</v>
      </c>
      <c r="E42" s="322">
        <v>5</v>
      </c>
      <c r="F42" s="200" t="s">
        <v>130</v>
      </c>
      <c r="G42" s="201" t="s">
        <v>191</v>
      </c>
      <c r="H42" s="199" t="s">
        <v>131</v>
      </c>
      <c r="I42" s="327">
        <v>7</v>
      </c>
      <c r="J42" s="52" t="s">
        <v>190</v>
      </c>
      <c r="K42" s="53"/>
      <c r="L42" s="51"/>
      <c r="M42" s="53"/>
      <c r="N42" s="51"/>
      <c r="O42" s="53"/>
      <c r="P42" s="51"/>
      <c r="Q42" s="53"/>
      <c r="R42" s="51"/>
      <c r="S42" s="53"/>
      <c r="T42" s="51"/>
      <c r="U42" s="53"/>
      <c r="V42" s="51"/>
      <c r="W42" s="53"/>
      <c r="X42" s="51"/>
      <c r="Y42" s="53"/>
      <c r="Z42" s="51"/>
      <c r="AA42" s="53"/>
      <c r="AB42" s="51"/>
      <c r="AC42" s="53"/>
      <c r="AD42" s="51"/>
      <c r="AE42" s="53"/>
      <c r="AF42" s="51"/>
      <c r="AG42" s="53"/>
      <c r="AH42" s="51"/>
      <c r="AI42" s="53"/>
      <c r="AJ42" s="51"/>
      <c r="AK42" s="53"/>
      <c r="AL42" s="51"/>
      <c r="AM42" s="53"/>
      <c r="AN42" s="51"/>
      <c r="AP42" s="64">
        <f t="shared" si="15"/>
        <v>1</v>
      </c>
      <c r="AQ42" s="64">
        <f t="shared" si="0"/>
        <v>0</v>
      </c>
      <c r="AR42" s="64">
        <f t="shared" si="1"/>
        <v>0</v>
      </c>
      <c r="AS42" s="64">
        <f t="shared" si="2"/>
        <v>0</v>
      </c>
      <c r="AT42" s="64">
        <f t="shared" si="3"/>
        <v>0</v>
      </c>
      <c r="AU42" s="64">
        <f t="shared" si="4"/>
        <v>0</v>
      </c>
      <c r="AV42" s="64">
        <f t="shared" si="5"/>
        <v>0</v>
      </c>
      <c r="AW42" s="64">
        <f t="shared" si="6"/>
        <v>0</v>
      </c>
      <c r="AX42" s="64">
        <f t="shared" si="7"/>
        <v>0</v>
      </c>
      <c r="AY42" s="64">
        <f t="shared" si="8"/>
        <v>0</v>
      </c>
      <c r="AZ42" s="164">
        <f t="shared" si="9"/>
        <v>0</v>
      </c>
      <c r="BA42" s="164">
        <f t="shared" si="10"/>
        <v>0</v>
      </c>
      <c r="BB42" s="164">
        <f t="shared" si="11"/>
        <v>0</v>
      </c>
      <c r="BC42" s="164">
        <f t="shared" si="12"/>
        <v>0</v>
      </c>
      <c r="BD42" s="164">
        <f t="shared" si="13"/>
        <v>0</v>
      </c>
      <c r="BE42" s="164">
        <f t="shared" si="14"/>
        <v>0</v>
      </c>
      <c r="BF42" s="17"/>
      <c r="BG42" s="17"/>
      <c r="BH42" s="17"/>
      <c r="BI42" s="17"/>
      <c r="BJ42" s="17"/>
      <c r="BK42" s="17"/>
      <c r="BL42" s="17"/>
      <c r="BM42" s="17"/>
      <c r="BN42" s="17"/>
    </row>
    <row r="43" spans="1:66" s="64" customFormat="1" ht="19.5" hidden="1" customHeight="1" x14ac:dyDescent="0.15">
      <c r="A43" s="241"/>
      <c r="B43" s="66" t="s">
        <v>129</v>
      </c>
      <c r="C43" s="58" t="s">
        <v>45</v>
      </c>
      <c r="D43" s="59" t="s">
        <v>10</v>
      </c>
      <c r="E43" s="60">
        <v>4</v>
      </c>
      <c r="F43" s="61" t="s">
        <v>132</v>
      </c>
      <c r="G43" s="67" t="s">
        <v>92</v>
      </c>
      <c r="H43" s="60" t="s">
        <v>45</v>
      </c>
      <c r="I43" s="62"/>
      <c r="J43" s="63"/>
      <c r="K43" s="62"/>
      <c r="L43" s="63"/>
      <c r="M43" s="62"/>
      <c r="N43" s="63"/>
      <c r="O43" s="62"/>
      <c r="P43" s="63"/>
      <c r="Q43" s="62"/>
      <c r="R43" s="63"/>
      <c r="S43" s="62"/>
      <c r="T43" s="63"/>
      <c r="U43" s="62"/>
      <c r="V43" s="63"/>
      <c r="W43" s="62"/>
      <c r="X43" s="63"/>
      <c r="Y43" s="62"/>
      <c r="Z43" s="63"/>
      <c r="AA43" s="62"/>
      <c r="AB43" s="63"/>
      <c r="AC43" s="62"/>
      <c r="AD43" s="63"/>
      <c r="AE43" s="62"/>
      <c r="AF43" s="63"/>
      <c r="AG43" s="62"/>
      <c r="AH43" s="63"/>
      <c r="AI43" s="62"/>
      <c r="AJ43" s="63"/>
      <c r="AK43" s="62"/>
      <c r="AL43" s="63"/>
      <c r="AM43" s="62"/>
      <c r="AN43" s="63"/>
      <c r="AP43" s="64">
        <f t="shared" si="15"/>
        <v>0</v>
      </c>
      <c r="AQ43" s="64">
        <f t="shared" ref="AQ43:AQ63" si="16">IF(K43&gt;0,1,0)</f>
        <v>0</v>
      </c>
      <c r="AR43" s="64">
        <f t="shared" ref="AR43:AR63" si="17">IF(M43&gt;0,1,0)</f>
        <v>0</v>
      </c>
      <c r="AS43" s="64">
        <f t="shared" ref="AS43:AS63" si="18">IF(O43&gt;0,1,0)</f>
        <v>0</v>
      </c>
      <c r="AT43" s="64">
        <f t="shared" ref="AT43:AT63" si="19">IF(Q43&gt;0,1,0)</f>
        <v>0</v>
      </c>
      <c r="AU43" s="64">
        <f t="shared" ref="AU43:AU63" si="20">IF(S43&gt;0,1,0)</f>
        <v>0</v>
      </c>
      <c r="AV43" s="64">
        <f t="shared" ref="AV43:AV63" si="21">IF(U43&gt;0,1,0)</f>
        <v>0</v>
      </c>
      <c r="AW43" s="64">
        <f t="shared" ref="AW43:AW63" si="22">IF(W43&gt;0,1,0)</f>
        <v>0</v>
      </c>
      <c r="AX43" s="64">
        <f t="shared" ref="AX43:AX63" si="23">IF(Y43&gt;0,1,0)</f>
        <v>0</v>
      </c>
      <c r="AY43" s="64">
        <f t="shared" ref="AY43:AY63" si="24">IF(AA43&gt;0,1,0)</f>
        <v>0</v>
      </c>
      <c r="AZ43" s="164">
        <f t="shared" ref="AZ43:AZ63" si="25">IF(AC43&gt;0,1,0)</f>
        <v>0</v>
      </c>
      <c r="BA43" s="164">
        <f t="shared" ref="BA43:BA63" si="26">IF(AE43&gt;0,1,0)</f>
        <v>0</v>
      </c>
      <c r="BB43" s="164">
        <f t="shared" ref="BB43:BB63" si="27">IF(AG43&gt;0,1,0)</f>
        <v>0</v>
      </c>
      <c r="BC43" s="164">
        <f t="shared" ref="BC43:BC63" si="28">IF(AI43&gt;0,1,0)</f>
        <v>0</v>
      </c>
      <c r="BD43" s="164">
        <f t="shared" ref="BD43:BD63" si="29">IF(AK43&gt;0,1,0)</f>
        <v>0</v>
      </c>
      <c r="BE43" s="164">
        <f t="shared" ref="BE43:BE63" si="30">IF(AM43&gt;0,1,0)</f>
        <v>0</v>
      </c>
      <c r="BF43" s="164"/>
      <c r="BG43" s="164"/>
      <c r="BH43" s="164"/>
      <c r="BI43" s="164"/>
      <c r="BJ43" s="164"/>
      <c r="BK43" s="164"/>
      <c r="BL43" s="164"/>
      <c r="BM43" s="164"/>
      <c r="BN43" s="164"/>
    </row>
    <row r="44" spans="1:66" s="89" customFormat="1" ht="19.5" hidden="1" customHeight="1" x14ac:dyDescent="0.15">
      <c r="A44" s="242"/>
      <c r="B44" s="33" t="s">
        <v>133</v>
      </c>
      <c r="C44" s="25" t="s">
        <v>45</v>
      </c>
      <c r="D44" s="34" t="s">
        <v>42</v>
      </c>
      <c r="E44" s="35">
        <v>6</v>
      </c>
      <c r="F44" s="36" t="s">
        <v>134</v>
      </c>
      <c r="G44" s="37" t="s">
        <v>128</v>
      </c>
      <c r="H44" s="35" t="s">
        <v>45</v>
      </c>
      <c r="I44" s="53"/>
      <c r="J44" s="51"/>
      <c r="K44" s="53"/>
      <c r="L44" s="51"/>
      <c r="M44" s="53"/>
      <c r="N44" s="51"/>
      <c r="O44" s="53"/>
      <c r="P44" s="51"/>
      <c r="Q44" s="53"/>
      <c r="R44" s="51"/>
      <c r="S44" s="53"/>
      <c r="T44" s="51"/>
      <c r="U44" s="53"/>
      <c r="V44" s="51"/>
      <c r="W44" s="53"/>
      <c r="X44" s="51"/>
      <c r="Y44" s="53"/>
      <c r="Z44" s="51"/>
      <c r="AA44" s="53"/>
      <c r="AB44" s="51"/>
      <c r="AC44" s="53"/>
      <c r="AD44" s="51"/>
      <c r="AE44" s="53"/>
      <c r="AF44" s="51"/>
      <c r="AG44" s="53"/>
      <c r="AH44" s="51"/>
      <c r="AI44" s="53"/>
      <c r="AJ44" s="51"/>
      <c r="AK44" s="53"/>
      <c r="AL44" s="51"/>
      <c r="AM44" s="53"/>
      <c r="AN44" s="51"/>
      <c r="AP44" s="64">
        <f t="shared" si="15"/>
        <v>0</v>
      </c>
      <c r="AQ44" s="64">
        <f t="shared" si="16"/>
        <v>0</v>
      </c>
      <c r="AR44" s="64">
        <f t="shared" si="17"/>
        <v>0</v>
      </c>
      <c r="AS44" s="64">
        <f t="shared" si="18"/>
        <v>0</v>
      </c>
      <c r="AT44" s="64">
        <f t="shared" si="19"/>
        <v>0</v>
      </c>
      <c r="AU44" s="64">
        <f t="shared" si="20"/>
        <v>0</v>
      </c>
      <c r="AV44" s="64">
        <f t="shared" si="21"/>
        <v>0</v>
      </c>
      <c r="AW44" s="64">
        <f t="shared" si="22"/>
        <v>0</v>
      </c>
      <c r="AX44" s="64">
        <f t="shared" si="23"/>
        <v>0</v>
      </c>
      <c r="AY44" s="64">
        <f t="shared" si="24"/>
        <v>0</v>
      </c>
      <c r="AZ44" s="164">
        <f t="shared" si="25"/>
        <v>0</v>
      </c>
      <c r="BA44" s="164">
        <f t="shared" si="26"/>
        <v>0</v>
      </c>
      <c r="BB44" s="164">
        <f t="shared" si="27"/>
        <v>0</v>
      </c>
      <c r="BC44" s="164">
        <f t="shared" si="28"/>
        <v>0</v>
      </c>
      <c r="BD44" s="164">
        <f t="shared" si="29"/>
        <v>0</v>
      </c>
      <c r="BE44" s="164">
        <f t="shared" si="30"/>
        <v>0</v>
      </c>
      <c r="BF44" s="17"/>
      <c r="BG44" s="17"/>
      <c r="BH44" s="17"/>
      <c r="BI44" s="17"/>
      <c r="BJ44" s="17"/>
      <c r="BK44" s="17"/>
      <c r="BL44" s="17"/>
      <c r="BM44" s="17"/>
      <c r="BN44" s="17"/>
    </row>
    <row r="45" spans="1:66" s="64" customFormat="1" ht="19.5" customHeight="1" x14ac:dyDescent="0.15">
      <c r="A45" s="241" t="s">
        <v>193</v>
      </c>
      <c r="B45" s="258" t="s">
        <v>135</v>
      </c>
      <c r="C45" s="259" t="s">
        <v>136</v>
      </c>
      <c r="D45" s="260" t="s">
        <v>10</v>
      </c>
      <c r="E45" s="323">
        <v>0</v>
      </c>
      <c r="F45" s="262" t="s">
        <v>137</v>
      </c>
      <c r="G45" s="263" t="s">
        <v>138</v>
      </c>
      <c r="H45" s="261" t="s">
        <v>139</v>
      </c>
      <c r="I45" s="62"/>
      <c r="J45" s="63"/>
      <c r="K45" s="62"/>
      <c r="L45" s="63"/>
      <c r="M45" s="62"/>
      <c r="N45" s="63"/>
      <c r="O45" s="62"/>
      <c r="P45" s="63"/>
      <c r="Q45" s="62"/>
      <c r="R45" s="63"/>
      <c r="S45" s="62"/>
      <c r="T45" s="63"/>
      <c r="U45" s="326">
        <v>54</v>
      </c>
      <c r="V45" s="265" t="s">
        <v>194</v>
      </c>
      <c r="W45" s="62"/>
      <c r="X45" s="63"/>
      <c r="Y45" s="62"/>
      <c r="Z45" s="63"/>
      <c r="AA45" s="326">
        <v>20</v>
      </c>
      <c r="AB45" s="265" t="s">
        <v>196</v>
      </c>
      <c r="AC45" s="326">
        <v>8</v>
      </c>
      <c r="AD45" s="265" t="s">
        <v>195</v>
      </c>
      <c r="AE45" s="326">
        <v>9</v>
      </c>
      <c r="AF45" s="265" t="s">
        <v>195</v>
      </c>
      <c r="AG45" s="62"/>
      <c r="AH45" s="63"/>
      <c r="AI45" s="62"/>
      <c r="AJ45" s="63"/>
      <c r="AK45" s="62"/>
      <c r="AL45" s="63"/>
      <c r="AM45" s="62"/>
      <c r="AN45" s="63"/>
      <c r="AP45" s="64">
        <f t="shared" si="15"/>
        <v>0</v>
      </c>
      <c r="AQ45" s="64">
        <f t="shared" si="16"/>
        <v>0</v>
      </c>
      <c r="AR45" s="64">
        <f t="shared" si="17"/>
        <v>0</v>
      </c>
      <c r="AS45" s="64">
        <f t="shared" si="18"/>
        <v>0</v>
      </c>
      <c r="AT45" s="64">
        <f t="shared" si="19"/>
        <v>0</v>
      </c>
      <c r="AU45" s="64">
        <f t="shared" si="20"/>
        <v>0</v>
      </c>
      <c r="AV45" s="64">
        <f t="shared" si="21"/>
        <v>1</v>
      </c>
      <c r="AW45" s="64">
        <f t="shared" si="22"/>
        <v>0</v>
      </c>
      <c r="AX45" s="64">
        <f t="shared" si="23"/>
        <v>0</v>
      </c>
      <c r="AY45" s="64">
        <f t="shared" si="24"/>
        <v>1</v>
      </c>
      <c r="AZ45" s="164">
        <f t="shared" si="25"/>
        <v>1</v>
      </c>
      <c r="BA45" s="164">
        <f t="shared" si="26"/>
        <v>1</v>
      </c>
      <c r="BB45" s="164">
        <f t="shared" si="27"/>
        <v>0</v>
      </c>
      <c r="BC45" s="164">
        <f t="shared" si="28"/>
        <v>0</v>
      </c>
      <c r="BD45" s="164">
        <f t="shared" si="29"/>
        <v>0</v>
      </c>
      <c r="BE45" s="164">
        <f t="shared" si="30"/>
        <v>0</v>
      </c>
      <c r="BF45" s="164"/>
      <c r="BG45" s="164"/>
      <c r="BH45" s="164"/>
      <c r="BI45" s="164"/>
      <c r="BJ45" s="164"/>
      <c r="BK45" s="164"/>
      <c r="BL45" s="164"/>
      <c r="BM45" s="164"/>
      <c r="BN45" s="164"/>
    </row>
    <row r="46" spans="1:66" s="89" customFormat="1" ht="19.5" customHeight="1" x14ac:dyDescent="0.15">
      <c r="A46" s="242"/>
      <c r="B46" s="196" t="s">
        <v>199</v>
      </c>
      <c r="C46" s="197" t="s">
        <v>201</v>
      </c>
      <c r="D46" s="198" t="s">
        <v>10</v>
      </c>
      <c r="E46" s="199">
        <v>0</v>
      </c>
      <c r="F46" s="200" t="s">
        <v>200</v>
      </c>
      <c r="G46" s="201" t="s">
        <v>99</v>
      </c>
      <c r="H46" s="199" t="s">
        <v>45</v>
      </c>
      <c r="I46" s="219">
        <v>2</v>
      </c>
      <c r="J46" s="220" t="s">
        <v>197</v>
      </c>
      <c r="K46" s="219">
        <v>10</v>
      </c>
      <c r="L46" s="220" t="s">
        <v>184</v>
      </c>
      <c r="M46" s="55"/>
      <c r="N46" s="56"/>
      <c r="O46" s="219">
        <v>6</v>
      </c>
      <c r="P46" s="220" t="s">
        <v>184</v>
      </c>
      <c r="Q46" s="55"/>
      <c r="R46" s="56"/>
      <c r="S46" s="219">
        <v>4</v>
      </c>
      <c r="T46" s="220" t="s">
        <v>184</v>
      </c>
      <c r="U46" s="55"/>
      <c r="V46" s="56"/>
      <c r="W46" s="55"/>
      <c r="X46" s="56"/>
      <c r="Y46" s="55"/>
      <c r="Z46" s="56"/>
      <c r="AA46" s="55"/>
      <c r="AB46" s="56"/>
      <c r="AC46" s="55"/>
      <c r="AD46" s="56"/>
      <c r="AE46" s="55"/>
      <c r="AF46" s="56"/>
      <c r="AG46" s="55"/>
      <c r="AH46" s="56"/>
      <c r="AI46" s="55"/>
      <c r="AJ46" s="56"/>
      <c r="AK46" s="55"/>
      <c r="AL46" s="56"/>
      <c r="AM46" s="55"/>
      <c r="AN46" s="56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164"/>
      <c r="BA46" s="164"/>
      <c r="BB46" s="164"/>
      <c r="BC46" s="164"/>
      <c r="BD46" s="164"/>
      <c r="BE46" s="164"/>
      <c r="BF46" s="17"/>
      <c r="BG46" s="17"/>
      <c r="BH46" s="17"/>
      <c r="BI46" s="17"/>
      <c r="BJ46" s="17"/>
      <c r="BK46" s="17"/>
      <c r="BL46" s="17"/>
      <c r="BM46" s="17"/>
      <c r="BN46" s="17"/>
    </row>
    <row r="47" spans="1:66" s="89" customFormat="1" ht="19.5" customHeight="1" x14ac:dyDescent="0.15">
      <c r="A47" s="242"/>
      <c r="B47" s="18" t="s">
        <v>140</v>
      </c>
      <c r="C47" s="254" t="s">
        <v>124</v>
      </c>
      <c r="D47" s="20" t="s">
        <v>10</v>
      </c>
      <c r="E47" s="21">
        <v>2</v>
      </c>
      <c r="F47" s="22" t="s">
        <v>141</v>
      </c>
      <c r="G47" s="23">
        <v>73</v>
      </c>
      <c r="H47" s="21" t="s">
        <v>45</v>
      </c>
      <c r="I47" s="219">
        <v>6</v>
      </c>
      <c r="J47" s="220" t="s">
        <v>197</v>
      </c>
      <c r="K47" s="219">
        <v>38</v>
      </c>
      <c r="L47" s="220" t="s">
        <v>197</v>
      </c>
      <c r="M47" s="219">
        <v>43</v>
      </c>
      <c r="N47" s="220" t="s">
        <v>184</v>
      </c>
      <c r="O47" s="219">
        <v>32</v>
      </c>
      <c r="P47" s="220" t="s">
        <v>184</v>
      </c>
      <c r="Q47" s="55"/>
      <c r="R47" s="56"/>
      <c r="S47" s="219">
        <v>23</v>
      </c>
      <c r="T47" s="220" t="s">
        <v>184</v>
      </c>
      <c r="U47" s="55"/>
      <c r="V47" s="56"/>
      <c r="W47" s="55"/>
      <c r="X47" s="56"/>
      <c r="Y47" s="55"/>
      <c r="Z47" s="56"/>
      <c r="AA47" s="55"/>
      <c r="AB47" s="56"/>
      <c r="AC47" s="55"/>
      <c r="AD47" s="56"/>
      <c r="AE47" s="55"/>
      <c r="AF47" s="56"/>
      <c r="AG47" s="55"/>
      <c r="AH47" s="56"/>
      <c r="AI47" s="55"/>
      <c r="AJ47" s="56"/>
      <c r="AK47" s="219">
        <v>53</v>
      </c>
      <c r="AL47" s="220" t="s">
        <v>184</v>
      </c>
      <c r="AM47" s="55"/>
      <c r="AN47" s="56"/>
      <c r="AO47" s="64"/>
      <c r="AP47" s="64">
        <f t="shared" si="15"/>
        <v>1</v>
      </c>
      <c r="AQ47" s="64">
        <f t="shared" si="16"/>
        <v>1</v>
      </c>
      <c r="AR47" s="64">
        <f t="shared" si="17"/>
        <v>1</v>
      </c>
      <c r="AS47" s="64">
        <f t="shared" si="18"/>
        <v>1</v>
      </c>
      <c r="AT47" s="64">
        <f t="shared" si="19"/>
        <v>0</v>
      </c>
      <c r="AU47" s="64">
        <f t="shared" si="20"/>
        <v>1</v>
      </c>
      <c r="AV47" s="64">
        <f t="shared" si="21"/>
        <v>0</v>
      </c>
      <c r="AW47" s="64">
        <f t="shared" si="22"/>
        <v>0</v>
      </c>
      <c r="AX47" s="64">
        <f t="shared" si="23"/>
        <v>0</v>
      </c>
      <c r="AY47" s="64">
        <f t="shared" si="24"/>
        <v>0</v>
      </c>
      <c r="AZ47" s="164">
        <f t="shared" si="25"/>
        <v>0</v>
      </c>
      <c r="BA47" s="164">
        <f t="shared" si="26"/>
        <v>0</v>
      </c>
      <c r="BB47" s="164">
        <f t="shared" si="27"/>
        <v>0</v>
      </c>
      <c r="BC47" s="164">
        <f t="shared" si="28"/>
        <v>0</v>
      </c>
      <c r="BD47" s="164">
        <f t="shared" si="29"/>
        <v>1</v>
      </c>
      <c r="BE47" s="164">
        <f t="shared" si="30"/>
        <v>0</v>
      </c>
      <c r="BF47" s="17"/>
      <c r="BG47" s="17"/>
      <c r="BH47" s="17"/>
      <c r="BI47" s="17"/>
      <c r="BJ47" s="17"/>
      <c r="BK47" s="17"/>
      <c r="BL47" s="17"/>
      <c r="BM47" s="17"/>
      <c r="BN47" s="17"/>
    </row>
    <row r="48" spans="1:66" s="64" customFormat="1" ht="19.5" hidden="1" customHeight="1" x14ac:dyDescent="0.15">
      <c r="A48" s="241"/>
      <c r="B48" s="66" t="s">
        <v>142</v>
      </c>
      <c r="C48" s="255" t="s">
        <v>78</v>
      </c>
      <c r="D48" s="59" t="s">
        <v>10</v>
      </c>
      <c r="E48" s="60">
        <v>3</v>
      </c>
      <c r="F48" s="61" t="s">
        <v>143</v>
      </c>
      <c r="G48" s="67" t="s">
        <v>80</v>
      </c>
      <c r="H48" s="60" t="s">
        <v>81</v>
      </c>
      <c r="I48" s="62"/>
      <c r="J48" s="63"/>
      <c r="K48" s="62"/>
      <c r="L48" s="63"/>
      <c r="M48" s="62"/>
      <c r="N48" s="63"/>
      <c r="O48" s="62"/>
      <c r="P48" s="63"/>
      <c r="Q48" s="62"/>
      <c r="R48" s="63"/>
      <c r="S48" s="62"/>
      <c r="T48" s="63"/>
      <c r="U48" s="62"/>
      <c r="V48" s="63"/>
      <c r="W48" s="62"/>
      <c r="X48" s="63"/>
      <c r="Y48" s="62"/>
      <c r="Z48" s="63"/>
      <c r="AA48" s="62"/>
      <c r="AB48" s="63"/>
      <c r="AC48" s="62"/>
      <c r="AD48" s="63"/>
      <c r="AE48" s="62"/>
      <c r="AF48" s="63"/>
      <c r="AG48" s="62"/>
      <c r="AH48" s="63"/>
      <c r="AI48" s="62"/>
      <c r="AJ48" s="63"/>
      <c r="AK48" s="62"/>
      <c r="AL48" s="63"/>
      <c r="AM48" s="62"/>
      <c r="AN48" s="63"/>
      <c r="AP48" s="64">
        <f t="shared" si="15"/>
        <v>0</v>
      </c>
      <c r="AQ48" s="64">
        <f t="shared" si="16"/>
        <v>0</v>
      </c>
      <c r="AR48" s="64">
        <f t="shared" si="17"/>
        <v>0</v>
      </c>
      <c r="AS48" s="64">
        <f t="shared" si="18"/>
        <v>0</v>
      </c>
      <c r="AT48" s="64">
        <f t="shared" si="19"/>
        <v>0</v>
      </c>
      <c r="AU48" s="64">
        <f t="shared" si="20"/>
        <v>0</v>
      </c>
      <c r="AV48" s="64">
        <f t="shared" si="21"/>
        <v>0</v>
      </c>
      <c r="AW48" s="64">
        <f t="shared" si="22"/>
        <v>0</v>
      </c>
      <c r="AX48" s="64">
        <f t="shared" si="23"/>
        <v>0</v>
      </c>
      <c r="AY48" s="64">
        <f t="shared" si="24"/>
        <v>0</v>
      </c>
      <c r="AZ48" s="164">
        <f t="shared" si="25"/>
        <v>0</v>
      </c>
      <c r="BA48" s="164">
        <f t="shared" si="26"/>
        <v>0</v>
      </c>
      <c r="BB48" s="164">
        <f t="shared" si="27"/>
        <v>0</v>
      </c>
      <c r="BC48" s="164">
        <f t="shared" si="28"/>
        <v>0</v>
      </c>
      <c r="BD48" s="164">
        <f t="shared" si="29"/>
        <v>0</v>
      </c>
      <c r="BE48" s="164">
        <f t="shared" si="30"/>
        <v>0</v>
      </c>
      <c r="BF48" s="164"/>
      <c r="BG48" s="164"/>
      <c r="BH48" s="164"/>
      <c r="BI48" s="164"/>
      <c r="BJ48" s="164"/>
      <c r="BK48" s="164"/>
      <c r="BL48" s="164"/>
      <c r="BM48" s="164"/>
      <c r="BN48" s="164"/>
    </row>
    <row r="49" spans="1:66" s="89" customFormat="1" ht="19.5" customHeight="1" x14ac:dyDescent="0.15">
      <c r="A49" s="242"/>
      <c r="B49" s="18" t="s">
        <v>144</v>
      </c>
      <c r="C49" s="254" t="s">
        <v>124</v>
      </c>
      <c r="D49" s="20" t="s">
        <v>10</v>
      </c>
      <c r="E49" s="21">
        <v>3</v>
      </c>
      <c r="F49" s="22" t="s">
        <v>145</v>
      </c>
      <c r="G49" s="23">
        <v>38</v>
      </c>
      <c r="H49" s="21" t="s">
        <v>45</v>
      </c>
      <c r="I49" s="54">
        <v>20</v>
      </c>
      <c r="J49" s="52" t="s">
        <v>197</v>
      </c>
      <c r="K49" s="53"/>
      <c r="L49" s="51"/>
      <c r="M49" s="54">
        <v>40</v>
      </c>
      <c r="N49" s="52" t="s">
        <v>197</v>
      </c>
      <c r="O49" s="54">
        <v>26</v>
      </c>
      <c r="P49" s="52" t="s">
        <v>197</v>
      </c>
      <c r="Q49" s="54">
        <v>22</v>
      </c>
      <c r="R49" s="52" t="s">
        <v>197</v>
      </c>
      <c r="S49" s="54">
        <v>23</v>
      </c>
      <c r="T49" s="52" t="s">
        <v>197</v>
      </c>
      <c r="U49" s="54">
        <v>9</v>
      </c>
      <c r="V49" s="52" t="s">
        <v>210</v>
      </c>
      <c r="W49" s="53"/>
      <c r="X49" s="51"/>
      <c r="Y49" s="53"/>
      <c r="Z49" s="51"/>
      <c r="AA49" s="54">
        <v>11</v>
      </c>
      <c r="AB49" s="52" t="s">
        <v>194</v>
      </c>
      <c r="AC49" s="54">
        <v>8</v>
      </c>
      <c r="AD49" s="52" t="s">
        <v>194</v>
      </c>
      <c r="AE49" s="54">
        <v>12</v>
      </c>
      <c r="AF49" s="52" t="s">
        <v>194</v>
      </c>
      <c r="AG49" s="53"/>
      <c r="AH49" s="51"/>
      <c r="AI49" s="53"/>
      <c r="AJ49" s="51"/>
      <c r="AK49" s="54">
        <v>43</v>
      </c>
      <c r="AL49" s="52" t="s">
        <v>197</v>
      </c>
      <c r="AM49" s="53"/>
      <c r="AN49" s="51"/>
      <c r="AP49" s="64">
        <f t="shared" si="15"/>
        <v>1</v>
      </c>
      <c r="AQ49" s="64">
        <f t="shared" si="16"/>
        <v>0</v>
      </c>
      <c r="AR49" s="64">
        <f t="shared" si="17"/>
        <v>1</v>
      </c>
      <c r="AS49" s="64">
        <f t="shared" si="18"/>
        <v>1</v>
      </c>
      <c r="AT49" s="64">
        <f t="shared" si="19"/>
        <v>1</v>
      </c>
      <c r="AU49" s="64">
        <f t="shared" si="20"/>
        <v>1</v>
      </c>
      <c r="AV49" s="64">
        <f t="shared" si="21"/>
        <v>1</v>
      </c>
      <c r="AW49" s="64">
        <f t="shared" si="22"/>
        <v>0</v>
      </c>
      <c r="AX49" s="64">
        <f t="shared" si="23"/>
        <v>0</v>
      </c>
      <c r="AY49" s="64">
        <f t="shared" si="24"/>
        <v>1</v>
      </c>
      <c r="AZ49" s="164">
        <f t="shared" si="25"/>
        <v>1</v>
      </c>
      <c r="BA49" s="164">
        <f t="shared" si="26"/>
        <v>1</v>
      </c>
      <c r="BB49" s="164">
        <f t="shared" si="27"/>
        <v>0</v>
      </c>
      <c r="BC49" s="164">
        <f t="shared" si="28"/>
        <v>0</v>
      </c>
      <c r="BD49" s="164">
        <f t="shared" si="29"/>
        <v>1</v>
      </c>
      <c r="BE49" s="164">
        <f t="shared" si="30"/>
        <v>0</v>
      </c>
      <c r="BF49" s="17"/>
      <c r="BG49" s="17"/>
      <c r="BH49" s="17"/>
      <c r="BI49" s="17"/>
      <c r="BJ49" s="17"/>
      <c r="BK49" s="17"/>
      <c r="BL49" s="17"/>
      <c r="BM49" s="17"/>
      <c r="BN49" s="17"/>
    </row>
    <row r="50" spans="1:66" s="64" customFormat="1" ht="19.5" hidden="1" customHeight="1" x14ac:dyDescent="0.15">
      <c r="A50" s="241"/>
      <c r="B50" s="71" t="s">
        <v>144</v>
      </c>
      <c r="C50" s="256" t="s">
        <v>41</v>
      </c>
      <c r="D50" s="73" t="s">
        <v>42</v>
      </c>
      <c r="E50" s="74">
        <v>5</v>
      </c>
      <c r="F50" s="75" t="s">
        <v>146</v>
      </c>
      <c r="G50" s="76" t="s">
        <v>44</v>
      </c>
      <c r="H50" s="74" t="s">
        <v>45</v>
      </c>
      <c r="I50" s="62"/>
      <c r="J50" s="63"/>
      <c r="K50" s="62"/>
      <c r="L50" s="63"/>
      <c r="M50" s="62"/>
      <c r="N50" s="63"/>
      <c r="O50" s="62"/>
      <c r="P50" s="63"/>
      <c r="Q50" s="62"/>
      <c r="R50" s="63"/>
      <c r="S50" s="62"/>
      <c r="T50" s="63"/>
      <c r="U50" s="62"/>
      <c r="V50" s="63"/>
      <c r="W50" s="62"/>
      <c r="X50" s="63"/>
      <c r="Y50" s="62"/>
      <c r="Z50" s="63"/>
      <c r="AA50" s="62"/>
      <c r="AB50" s="63"/>
      <c r="AC50" s="62"/>
      <c r="AD50" s="63"/>
      <c r="AE50" s="62"/>
      <c r="AF50" s="63"/>
      <c r="AG50" s="62"/>
      <c r="AH50" s="63"/>
      <c r="AI50" s="62"/>
      <c r="AJ50" s="63"/>
      <c r="AK50" s="62"/>
      <c r="AL50" s="63"/>
      <c r="AM50" s="62"/>
      <c r="AN50" s="63"/>
      <c r="AP50" s="64">
        <f t="shared" si="15"/>
        <v>0</v>
      </c>
      <c r="AQ50" s="64">
        <f t="shared" si="16"/>
        <v>0</v>
      </c>
      <c r="AR50" s="64">
        <f t="shared" si="17"/>
        <v>0</v>
      </c>
      <c r="AS50" s="64">
        <f t="shared" si="18"/>
        <v>0</v>
      </c>
      <c r="AT50" s="64">
        <f t="shared" si="19"/>
        <v>0</v>
      </c>
      <c r="AU50" s="64">
        <f t="shared" si="20"/>
        <v>0</v>
      </c>
      <c r="AV50" s="64">
        <f t="shared" si="21"/>
        <v>0</v>
      </c>
      <c r="AW50" s="64">
        <f t="shared" si="22"/>
        <v>0</v>
      </c>
      <c r="AX50" s="64">
        <f t="shared" si="23"/>
        <v>0</v>
      </c>
      <c r="AY50" s="64">
        <f t="shared" si="24"/>
        <v>0</v>
      </c>
      <c r="AZ50" s="164">
        <f t="shared" si="25"/>
        <v>0</v>
      </c>
      <c r="BA50" s="164">
        <f t="shared" si="26"/>
        <v>0</v>
      </c>
      <c r="BB50" s="164">
        <f t="shared" si="27"/>
        <v>0</v>
      </c>
      <c r="BC50" s="164">
        <f t="shared" si="28"/>
        <v>0</v>
      </c>
      <c r="BD50" s="164">
        <f t="shared" si="29"/>
        <v>0</v>
      </c>
      <c r="BE50" s="164">
        <f t="shared" si="30"/>
        <v>0</v>
      </c>
      <c r="BF50" s="164"/>
      <c r="BG50" s="164"/>
      <c r="BH50" s="164"/>
      <c r="BI50" s="164"/>
      <c r="BJ50" s="164"/>
      <c r="BK50" s="164"/>
      <c r="BL50" s="164"/>
      <c r="BM50" s="164"/>
      <c r="BN50" s="164"/>
    </row>
    <row r="51" spans="1:66" s="89" customFormat="1" ht="19.5" hidden="1" customHeight="1" x14ac:dyDescent="0.15">
      <c r="A51" s="242"/>
      <c r="B51" s="33">
        <v>42253</v>
      </c>
      <c r="C51" s="257" t="s">
        <v>52</v>
      </c>
      <c r="D51" s="34" t="s">
        <v>42</v>
      </c>
      <c r="E51" s="35">
        <v>4</v>
      </c>
      <c r="F51" s="36" t="s">
        <v>147</v>
      </c>
      <c r="G51" s="37" t="s">
        <v>68</v>
      </c>
      <c r="H51" s="35" t="s">
        <v>45</v>
      </c>
      <c r="I51" s="53"/>
      <c r="J51" s="51"/>
      <c r="K51" s="53"/>
      <c r="L51" s="51"/>
      <c r="M51" s="53"/>
      <c r="N51" s="51"/>
      <c r="O51" s="53"/>
      <c r="P51" s="51"/>
      <c r="Q51" s="53"/>
      <c r="R51" s="51"/>
      <c r="S51" s="53"/>
      <c r="T51" s="51"/>
      <c r="U51" s="53"/>
      <c r="V51" s="51"/>
      <c r="W51" s="53"/>
      <c r="X51" s="51"/>
      <c r="Y51" s="53"/>
      <c r="Z51" s="51"/>
      <c r="AA51" s="53"/>
      <c r="AB51" s="51"/>
      <c r="AC51" s="53"/>
      <c r="AD51" s="51"/>
      <c r="AE51" s="53"/>
      <c r="AF51" s="51"/>
      <c r="AG51" s="53"/>
      <c r="AH51" s="51"/>
      <c r="AI51" s="53"/>
      <c r="AJ51" s="51"/>
      <c r="AK51" s="53"/>
      <c r="AL51" s="51"/>
      <c r="AM51" s="53"/>
      <c r="AN51" s="51"/>
      <c r="AP51" s="64">
        <f t="shared" si="15"/>
        <v>0</v>
      </c>
      <c r="AQ51" s="64">
        <f t="shared" si="16"/>
        <v>0</v>
      </c>
      <c r="AR51" s="64">
        <f t="shared" si="17"/>
        <v>0</v>
      </c>
      <c r="AS51" s="64">
        <f t="shared" si="18"/>
        <v>0</v>
      </c>
      <c r="AT51" s="64">
        <f t="shared" si="19"/>
        <v>0</v>
      </c>
      <c r="AU51" s="64">
        <f t="shared" si="20"/>
        <v>0</v>
      </c>
      <c r="AV51" s="64">
        <f t="shared" si="21"/>
        <v>0</v>
      </c>
      <c r="AW51" s="64">
        <f t="shared" si="22"/>
        <v>0</v>
      </c>
      <c r="AX51" s="64">
        <f t="shared" si="23"/>
        <v>0</v>
      </c>
      <c r="AY51" s="64">
        <f t="shared" si="24"/>
        <v>0</v>
      </c>
      <c r="AZ51" s="164">
        <f t="shared" si="25"/>
        <v>0</v>
      </c>
      <c r="BA51" s="164">
        <f t="shared" si="26"/>
        <v>0</v>
      </c>
      <c r="BB51" s="164">
        <f t="shared" si="27"/>
        <v>0</v>
      </c>
      <c r="BC51" s="164">
        <f t="shared" si="28"/>
        <v>0</v>
      </c>
      <c r="BD51" s="164">
        <f t="shared" si="29"/>
        <v>0</v>
      </c>
      <c r="BE51" s="164">
        <f t="shared" si="30"/>
        <v>0</v>
      </c>
      <c r="BF51" s="17"/>
      <c r="BG51" s="17"/>
      <c r="BH51" s="17"/>
      <c r="BI51" s="17"/>
      <c r="BJ51" s="17"/>
      <c r="BK51" s="17"/>
      <c r="BL51" s="17"/>
      <c r="BM51" s="17"/>
      <c r="BN51" s="17"/>
    </row>
    <row r="52" spans="1:66" s="64" customFormat="1" ht="19.5" hidden="1" customHeight="1" x14ac:dyDescent="0.15">
      <c r="A52" s="241"/>
      <c r="B52" s="71">
        <v>42260</v>
      </c>
      <c r="C52" s="256" t="s">
        <v>52</v>
      </c>
      <c r="D52" s="73" t="s">
        <v>42</v>
      </c>
      <c r="E52" s="74">
        <v>5</v>
      </c>
      <c r="F52" s="75" t="s">
        <v>148</v>
      </c>
      <c r="G52" s="76" t="s">
        <v>149</v>
      </c>
      <c r="H52" s="74" t="s">
        <v>45</v>
      </c>
      <c r="I52" s="62"/>
      <c r="J52" s="63"/>
      <c r="K52" s="62"/>
      <c r="L52" s="63"/>
      <c r="M52" s="62"/>
      <c r="N52" s="63"/>
      <c r="O52" s="62"/>
      <c r="P52" s="63"/>
      <c r="Q52" s="62"/>
      <c r="R52" s="63"/>
      <c r="S52" s="62"/>
      <c r="T52" s="63"/>
      <c r="U52" s="62"/>
      <c r="V52" s="63"/>
      <c r="W52" s="62"/>
      <c r="X52" s="63"/>
      <c r="Y52" s="62"/>
      <c r="Z52" s="63"/>
      <c r="AA52" s="62"/>
      <c r="AB52" s="63"/>
      <c r="AC52" s="62"/>
      <c r="AD52" s="63"/>
      <c r="AE52" s="62"/>
      <c r="AF52" s="63"/>
      <c r="AG52" s="62"/>
      <c r="AH52" s="63"/>
      <c r="AI52" s="62"/>
      <c r="AJ52" s="63"/>
      <c r="AK52" s="62"/>
      <c r="AL52" s="63"/>
      <c r="AM52" s="62"/>
      <c r="AN52" s="63"/>
      <c r="AP52" s="64">
        <f t="shared" si="15"/>
        <v>0</v>
      </c>
      <c r="AQ52" s="64">
        <f t="shared" si="16"/>
        <v>0</v>
      </c>
      <c r="AR52" s="64">
        <f t="shared" si="17"/>
        <v>0</v>
      </c>
      <c r="AS52" s="64">
        <f t="shared" si="18"/>
        <v>0</v>
      </c>
      <c r="AT52" s="64">
        <f t="shared" si="19"/>
        <v>0</v>
      </c>
      <c r="AU52" s="64">
        <f t="shared" si="20"/>
        <v>0</v>
      </c>
      <c r="AV52" s="64">
        <f t="shared" si="21"/>
        <v>0</v>
      </c>
      <c r="AW52" s="64">
        <f t="shared" si="22"/>
        <v>0</v>
      </c>
      <c r="AX52" s="64">
        <f t="shared" si="23"/>
        <v>0</v>
      </c>
      <c r="AY52" s="64">
        <f t="shared" si="24"/>
        <v>0</v>
      </c>
      <c r="AZ52" s="64">
        <f t="shared" si="25"/>
        <v>0</v>
      </c>
      <c r="BA52" s="64">
        <f t="shared" si="26"/>
        <v>0</v>
      </c>
      <c r="BB52" s="64">
        <f t="shared" si="27"/>
        <v>0</v>
      </c>
      <c r="BC52" s="64">
        <f t="shared" si="28"/>
        <v>0</v>
      </c>
      <c r="BD52" s="64">
        <f t="shared" si="29"/>
        <v>0</v>
      </c>
      <c r="BE52" s="64">
        <f t="shared" si="30"/>
        <v>0</v>
      </c>
    </row>
    <row r="53" spans="1:66" s="89" customFormat="1" ht="19.5" customHeight="1" x14ac:dyDescent="0.15">
      <c r="A53" s="242"/>
      <c r="B53" s="18" t="s">
        <v>150</v>
      </c>
      <c r="C53" s="254" t="s">
        <v>124</v>
      </c>
      <c r="D53" s="20" t="s">
        <v>10</v>
      </c>
      <c r="E53" s="21">
        <v>4</v>
      </c>
      <c r="F53" s="22" t="s">
        <v>151</v>
      </c>
      <c r="G53" s="23">
        <v>73</v>
      </c>
      <c r="H53" s="21" t="s">
        <v>45</v>
      </c>
      <c r="I53" s="54">
        <v>6</v>
      </c>
      <c r="J53" s="52" t="s">
        <v>184</v>
      </c>
      <c r="K53" s="53"/>
      <c r="L53" s="51"/>
      <c r="M53" s="54">
        <v>40</v>
      </c>
      <c r="N53" s="52" t="s">
        <v>184</v>
      </c>
      <c r="O53" s="54">
        <v>19</v>
      </c>
      <c r="P53" s="52" t="s">
        <v>184</v>
      </c>
      <c r="Q53" s="54">
        <v>37</v>
      </c>
      <c r="R53" s="52" t="s">
        <v>184</v>
      </c>
      <c r="S53" s="54">
        <v>14</v>
      </c>
      <c r="T53" s="52" t="s">
        <v>184</v>
      </c>
      <c r="U53" s="54">
        <v>7</v>
      </c>
      <c r="V53" s="52" t="s">
        <v>210</v>
      </c>
      <c r="W53" s="54"/>
      <c r="X53" s="52" t="s">
        <v>209</v>
      </c>
      <c r="Y53" s="53"/>
      <c r="Z53" s="51"/>
      <c r="AA53" s="53"/>
      <c r="AB53" s="51"/>
      <c r="AC53" s="53"/>
      <c r="AD53" s="51"/>
      <c r="AE53" s="53"/>
      <c r="AF53" s="51"/>
      <c r="AG53" s="53"/>
      <c r="AH53" s="51"/>
      <c r="AI53" s="53"/>
      <c r="AJ53" s="51"/>
      <c r="AK53" s="54">
        <v>43</v>
      </c>
      <c r="AL53" s="52" t="s">
        <v>184</v>
      </c>
      <c r="AM53" s="53"/>
      <c r="AN53" s="51"/>
      <c r="AP53" s="64">
        <f t="shared" si="15"/>
        <v>1</v>
      </c>
      <c r="AQ53" s="64">
        <f t="shared" si="16"/>
        <v>0</v>
      </c>
      <c r="AR53" s="64">
        <f t="shared" si="17"/>
        <v>1</v>
      </c>
      <c r="AS53" s="64">
        <f t="shared" si="18"/>
        <v>1</v>
      </c>
      <c r="AT53" s="64">
        <f t="shared" si="19"/>
        <v>1</v>
      </c>
      <c r="AU53" s="64">
        <f t="shared" si="20"/>
        <v>1</v>
      </c>
      <c r="AV53" s="64">
        <f t="shared" si="21"/>
        <v>1</v>
      </c>
      <c r="AW53" s="64">
        <f t="shared" si="22"/>
        <v>0</v>
      </c>
      <c r="AX53" s="64">
        <f t="shared" si="23"/>
        <v>0</v>
      </c>
      <c r="AY53" s="64">
        <f t="shared" si="24"/>
        <v>0</v>
      </c>
      <c r="AZ53" s="64">
        <f t="shared" si="25"/>
        <v>0</v>
      </c>
      <c r="BA53" s="64">
        <f t="shared" si="26"/>
        <v>0</v>
      </c>
      <c r="BB53" s="64">
        <f t="shared" si="27"/>
        <v>0</v>
      </c>
      <c r="BC53" s="64">
        <f t="shared" si="28"/>
        <v>0</v>
      </c>
      <c r="BD53" s="64">
        <f t="shared" si="29"/>
        <v>1</v>
      </c>
      <c r="BE53" s="64">
        <f t="shared" si="30"/>
        <v>0</v>
      </c>
    </row>
    <row r="54" spans="1:66" s="227" customFormat="1" ht="19.5" customHeight="1" x14ac:dyDescent="0.15">
      <c r="A54" s="242"/>
      <c r="B54" s="246" t="s">
        <v>203</v>
      </c>
      <c r="C54" s="247" t="s">
        <v>204</v>
      </c>
      <c r="D54" s="248" t="s">
        <v>10</v>
      </c>
      <c r="E54" s="249" t="s">
        <v>205</v>
      </c>
      <c r="F54" s="250" t="s">
        <v>206</v>
      </c>
      <c r="G54" s="251" t="s">
        <v>205</v>
      </c>
      <c r="H54" s="249" t="s">
        <v>207</v>
      </c>
      <c r="I54" s="252">
        <v>6</v>
      </c>
      <c r="J54" s="253" t="s">
        <v>197</v>
      </c>
      <c r="K54" s="252">
        <v>83</v>
      </c>
      <c r="L54" s="253" t="s">
        <v>197</v>
      </c>
      <c r="M54" s="252">
        <v>28</v>
      </c>
      <c r="N54" s="253" t="s">
        <v>197</v>
      </c>
      <c r="O54" s="252">
        <v>19</v>
      </c>
      <c r="P54" s="253" t="s">
        <v>197</v>
      </c>
      <c r="Q54" s="252">
        <v>48</v>
      </c>
      <c r="R54" s="253" t="s">
        <v>197</v>
      </c>
      <c r="S54" s="252">
        <v>14</v>
      </c>
      <c r="T54" s="253" t="s">
        <v>197</v>
      </c>
      <c r="U54" s="252">
        <v>4</v>
      </c>
      <c r="V54" s="253" t="s">
        <v>210</v>
      </c>
      <c r="W54" s="223"/>
      <c r="X54" s="224"/>
      <c r="Y54" s="223"/>
      <c r="Z54" s="224"/>
      <c r="AA54" s="252">
        <v>16</v>
      </c>
      <c r="AB54" s="253" t="s">
        <v>194</v>
      </c>
      <c r="AC54" s="252">
        <v>9</v>
      </c>
      <c r="AD54" s="253" t="s">
        <v>194</v>
      </c>
      <c r="AE54" s="252">
        <v>17</v>
      </c>
      <c r="AF54" s="253" t="s">
        <v>194</v>
      </c>
      <c r="AG54" s="223"/>
      <c r="AH54" s="224"/>
      <c r="AI54" s="223"/>
      <c r="AJ54" s="224"/>
      <c r="AK54" s="252">
        <v>31</v>
      </c>
      <c r="AL54" s="253" t="s">
        <v>197</v>
      </c>
      <c r="AM54" s="225"/>
      <c r="AN54" s="226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</row>
    <row r="55" spans="1:66" s="227" customFormat="1" ht="19.5" customHeight="1" x14ac:dyDescent="0.15">
      <c r="A55" s="242"/>
      <c r="B55" s="246" t="s">
        <v>203</v>
      </c>
      <c r="C55" s="247" t="s">
        <v>204</v>
      </c>
      <c r="D55" s="248" t="s">
        <v>10</v>
      </c>
      <c r="E55" s="249" t="s">
        <v>205</v>
      </c>
      <c r="F55" s="250" t="s">
        <v>206</v>
      </c>
      <c r="G55" s="251" t="s">
        <v>205</v>
      </c>
      <c r="H55" s="249" t="s">
        <v>207</v>
      </c>
      <c r="I55" s="252">
        <v>7</v>
      </c>
      <c r="J55" s="253" t="s">
        <v>208</v>
      </c>
      <c r="K55" s="252">
        <v>151</v>
      </c>
      <c r="L55" s="253" t="s">
        <v>208</v>
      </c>
      <c r="M55" s="252">
        <v>45</v>
      </c>
      <c r="N55" s="253" t="s">
        <v>208</v>
      </c>
      <c r="O55" s="252">
        <v>23</v>
      </c>
      <c r="P55" s="253" t="s">
        <v>208</v>
      </c>
      <c r="Q55" s="252">
        <v>78</v>
      </c>
      <c r="R55" s="253" t="s">
        <v>208</v>
      </c>
      <c r="S55" s="252">
        <v>15</v>
      </c>
      <c r="T55" s="253" t="s">
        <v>208</v>
      </c>
      <c r="U55" s="252">
        <v>75</v>
      </c>
      <c r="V55" s="253" t="s">
        <v>208</v>
      </c>
      <c r="W55" s="223"/>
      <c r="X55" s="224"/>
      <c r="Y55" s="223"/>
      <c r="Z55" s="224"/>
      <c r="AA55" s="252">
        <v>202</v>
      </c>
      <c r="AB55" s="253" t="s">
        <v>208</v>
      </c>
      <c r="AC55" s="252">
        <v>144</v>
      </c>
      <c r="AD55" s="253" t="s">
        <v>208</v>
      </c>
      <c r="AE55" s="252">
        <v>203</v>
      </c>
      <c r="AF55" s="253" t="s">
        <v>208</v>
      </c>
      <c r="AG55" s="223"/>
      <c r="AH55" s="224"/>
      <c r="AI55" s="223"/>
      <c r="AJ55" s="224"/>
      <c r="AK55" s="252">
        <v>62</v>
      </c>
      <c r="AL55" s="253" t="s">
        <v>208</v>
      </c>
      <c r="AM55" s="225"/>
      <c r="AN55" s="226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</row>
    <row r="56" spans="1:66" s="64" customFormat="1" ht="19.5" customHeight="1" x14ac:dyDescent="0.15">
      <c r="A56" s="241" t="s">
        <v>193</v>
      </c>
      <c r="B56" s="190" t="s">
        <v>152</v>
      </c>
      <c r="C56" s="243" t="s">
        <v>87</v>
      </c>
      <c r="D56" s="192" t="s">
        <v>10</v>
      </c>
      <c r="E56" s="321">
        <v>8</v>
      </c>
      <c r="F56" s="194" t="s">
        <v>153</v>
      </c>
      <c r="G56" s="195" t="s">
        <v>89</v>
      </c>
      <c r="H56" s="193" t="s">
        <v>90</v>
      </c>
      <c r="I56" s="325">
        <v>18</v>
      </c>
      <c r="J56" s="69" t="s">
        <v>212</v>
      </c>
      <c r="K56" s="62"/>
      <c r="L56" s="63"/>
      <c r="M56" s="62"/>
      <c r="N56" s="63"/>
      <c r="O56" s="62"/>
      <c r="P56" s="63"/>
      <c r="Q56" s="62"/>
      <c r="R56" s="63"/>
      <c r="S56" s="325">
        <v>19</v>
      </c>
      <c r="T56" s="69" t="s">
        <v>212</v>
      </c>
      <c r="U56" s="62"/>
      <c r="V56" s="63"/>
      <c r="W56" s="62"/>
      <c r="X56" s="63"/>
      <c r="Y56" s="62"/>
      <c r="Z56" s="63"/>
      <c r="AA56" s="62"/>
      <c r="AB56" s="63"/>
      <c r="AC56" s="62"/>
      <c r="AD56" s="63"/>
      <c r="AE56" s="62"/>
      <c r="AF56" s="63"/>
      <c r="AG56" s="62"/>
      <c r="AH56" s="63"/>
      <c r="AI56" s="62"/>
      <c r="AJ56" s="63"/>
      <c r="AK56" s="62"/>
      <c r="AL56" s="63"/>
      <c r="AM56" s="62"/>
      <c r="AN56" s="63"/>
      <c r="AP56" s="64">
        <f t="shared" si="15"/>
        <v>1</v>
      </c>
      <c r="AQ56" s="64">
        <f t="shared" si="16"/>
        <v>0</v>
      </c>
      <c r="AR56" s="64">
        <f t="shared" si="17"/>
        <v>0</v>
      </c>
      <c r="AS56" s="64">
        <f t="shared" si="18"/>
        <v>0</v>
      </c>
      <c r="AT56" s="64">
        <f t="shared" si="19"/>
        <v>0</v>
      </c>
      <c r="AU56" s="64">
        <f t="shared" si="20"/>
        <v>1</v>
      </c>
      <c r="AV56" s="64">
        <f t="shared" si="21"/>
        <v>0</v>
      </c>
      <c r="AW56" s="64">
        <f t="shared" si="22"/>
        <v>0</v>
      </c>
      <c r="AX56" s="64">
        <f t="shared" si="23"/>
        <v>0</v>
      </c>
      <c r="AY56" s="64">
        <f t="shared" si="24"/>
        <v>0</v>
      </c>
      <c r="AZ56" s="64">
        <f t="shared" si="25"/>
        <v>0</v>
      </c>
      <c r="BA56" s="64">
        <f t="shared" si="26"/>
        <v>0</v>
      </c>
      <c r="BB56" s="64">
        <f t="shared" si="27"/>
        <v>0</v>
      </c>
      <c r="BC56" s="64">
        <f t="shared" si="28"/>
        <v>0</v>
      </c>
      <c r="BD56" s="64">
        <f t="shared" si="29"/>
        <v>0</v>
      </c>
      <c r="BE56" s="64">
        <f t="shared" si="30"/>
        <v>0</v>
      </c>
    </row>
    <row r="57" spans="1:66" s="230" customFormat="1" ht="19.5" customHeight="1" x14ac:dyDescent="0.15">
      <c r="A57" s="229"/>
      <c r="B57" s="232" t="s">
        <v>203</v>
      </c>
      <c r="C57" s="233" t="s">
        <v>213</v>
      </c>
      <c r="D57" s="234" t="s">
        <v>10</v>
      </c>
      <c r="E57" s="235" t="s">
        <v>205</v>
      </c>
      <c r="F57" s="236" t="s">
        <v>206</v>
      </c>
      <c r="G57" s="237" t="s">
        <v>205</v>
      </c>
      <c r="H57" s="235" t="s">
        <v>207</v>
      </c>
      <c r="I57" s="238">
        <v>92</v>
      </c>
      <c r="J57" s="239" t="s">
        <v>214</v>
      </c>
      <c r="K57" s="223"/>
      <c r="L57" s="224"/>
      <c r="M57" s="223"/>
      <c r="N57" s="224"/>
      <c r="O57" s="223"/>
      <c r="P57" s="224"/>
      <c r="Q57" s="223"/>
      <c r="R57" s="224"/>
      <c r="S57" s="238">
        <v>147</v>
      </c>
      <c r="T57" s="239" t="s">
        <v>214</v>
      </c>
      <c r="U57" s="238">
        <v>30</v>
      </c>
      <c r="V57" s="240" t="s">
        <v>215</v>
      </c>
      <c r="W57" s="225"/>
      <c r="X57" s="226"/>
      <c r="Y57" s="225"/>
      <c r="Z57" s="226"/>
      <c r="AA57" s="225"/>
      <c r="AB57" s="226"/>
      <c r="AC57" s="225"/>
      <c r="AD57" s="226"/>
      <c r="AE57" s="225"/>
      <c r="AF57" s="226"/>
      <c r="AG57" s="225"/>
      <c r="AH57" s="226"/>
      <c r="AI57" s="225"/>
      <c r="AJ57" s="226"/>
      <c r="AK57" s="225"/>
      <c r="AL57" s="226"/>
      <c r="AM57" s="225"/>
      <c r="AN57" s="226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</row>
    <row r="58" spans="1:66" s="89" customFormat="1" ht="19.5" hidden="1" customHeight="1" x14ac:dyDescent="0.15">
      <c r="A58" s="188"/>
      <c r="B58" s="33">
        <v>41902</v>
      </c>
      <c r="C58" s="25" t="s">
        <v>41</v>
      </c>
      <c r="D58" s="34" t="s">
        <v>42</v>
      </c>
      <c r="E58" s="35">
        <v>6</v>
      </c>
      <c r="F58" s="36" t="s">
        <v>154</v>
      </c>
      <c r="G58" s="37" t="s">
        <v>155</v>
      </c>
      <c r="H58" s="35" t="s">
        <v>45</v>
      </c>
      <c r="I58" s="53"/>
      <c r="J58" s="51"/>
      <c r="K58" s="53"/>
      <c r="L58" s="51"/>
      <c r="M58" s="53"/>
      <c r="N58" s="51"/>
      <c r="O58" s="53"/>
      <c r="P58" s="51"/>
      <c r="Q58" s="53"/>
      <c r="R58" s="51"/>
      <c r="S58" s="53"/>
      <c r="T58" s="51"/>
      <c r="U58" s="53"/>
      <c r="V58" s="51"/>
      <c r="W58" s="53"/>
      <c r="X58" s="51"/>
      <c r="Y58" s="53"/>
      <c r="Z58" s="51"/>
      <c r="AA58" s="53"/>
      <c r="AB58" s="51"/>
      <c r="AC58" s="53"/>
      <c r="AD58" s="51"/>
      <c r="AE58" s="53"/>
      <c r="AF58" s="51"/>
      <c r="AG58" s="53"/>
      <c r="AH58" s="51"/>
      <c r="AI58" s="53"/>
      <c r="AJ58" s="51"/>
      <c r="AK58" s="53"/>
      <c r="AL58" s="51"/>
      <c r="AM58" s="53"/>
      <c r="AN58" s="51"/>
      <c r="AP58" s="64">
        <f t="shared" si="15"/>
        <v>0</v>
      </c>
      <c r="AQ58" s="64">
        <f t="shared" si="16"/>
        <v>0</v>
      </c>
      <c r="AR58" s="64">
        <f t="shared" si="17"/>
        <v>0</v>
      </c>
      <c r="AS58" s="64">
        <f t="shared" si="18"/>
        <v>0</v>
      </c>
      <c r="AT58" s="64">
        <f t="shared" si="19"/>
        <v>0</v>
      </c>
      <c r="AU58" s="64">
        <f t="shared" si="20"/>
        <v>0</v>
      </c>
      <c r="AV58" s="64">
        <f t="shared" si="21"/>
        <v>0</v>
      </c>
      <c r="AW58" s="64">
        <f t="shared" si="22"/>
        <v>0</v>
      </c>
      <c r="AX58" s="64">
        <f t="shared" si="23"/>
        <v>0</v>
      </c>
      <c r="AY58" s="64">
        <f t="shared" si="24"/>
        <v>0</v>
      </c>
      <c r="AZ58" s="64">
        <f t="shared" si="25"/>
        <v>0</v>
      </c>
      <c r="BA58" s="64">
        <f t="shared" si="26"/>
        <v>0</v>
      </c>
      <c r="BB58" s="64">
        <f t="shared" si="27"/>
        <v>0</v>
      </c>
      <c r="BC58" s="64">
        <f t="shared" si="28"/>
        <v>0</v>
      </c>
      <c r="BD58" s="64">
        <f t="shared" si="29"/>
        <v>0</v>
      </c>
      <c r="BE58" s="64">
        <f t="shared" si="30"/>
        <v>0</v>
      </c>
    </row>
    <row r="59" spans="1:66" s="64" customFormat="1" ht="19.5" hidden="1" customHeight="1" x14ac:dyDescent="0.15">
      <c r="A59" s="187"/>
      <c r="B59" s="66" t="s">
        <v>156</v>
      </c>
      <c r="C59" s="58" t="s">
        <v>78</v>
      </c>
      <c r="D59" s="59" t="s">
        <v>10</v>
      </c>
      <c r="E59" s="60">
        <v>4</v>
      </c>
      <c r="F59" s="61" t="s">
        <v>157</v>
      </c>
      <c r="G59" s="67" t="s">
        <v>80</v>
      </c>
      <c r="H59" s="60" t="s">
        <v>81</v>
      </c>
      <c r="I59" s="62"/>
      <c r="J59" s="63"/>
      <c r="K59" s="62"/>
      <c r="L59" s="63"/>
      <c r="M59" s="62"/>
      <c r="N59" s="63"/>
      <c r="O59" s="62"/>
      <c r="P59" s="63"/>
      <c r="Q59" s="62"/>
      <c r="R59" s="63"/>
      <c r="S59" s="62"/>
      <c r="T59" s="63"/>
      <c r="U59" s="62"/>
      <c r="V59" s="63"/>
      <c r="W59" s="62"/>
      <c r="X59" s="63"/>
      <c r="Y59" s="62"/>
      <c r="Z59" s="63"/>
      <c r="AA59" s="62"/>
      <c r="AB59" s="63"/>
      <c r="AC59" s="62"/>
      <c r="AD59" s="63"/>
      <c r="AE59" s="62"/>
      <c r="AF59" s="63"/>
      <c r="AG59" s="62"/>
      <c r="AH59" s="63"/>
      <c r="AI59" s="62"/>
      <c r="AJ59" s="63"/>
      <c r="AK59" s="62"/>
      <c r="AL59" s="63"/>
      <c r="AM59" s="62"/>
      <c r="AN59" s="63"/>
      <c r="AP59" s="64">
        <f t="shared" si="15"/>
        <v>0</v>
      </c>
      <c r="AQ59" s="64">
        <f t="shared" si="16"/>
        <v>0</v>
      </c>
      <c r="AR59" s="64">
        <f t="shared" si="17"/>
        <v>0</v>
      </c>
      <c r="AS59" s="64">
        <f t="shared" si="18"/>
        <v>0</v>
      </c>
      <c r="AT59" s="64">
        <f t="shared" si="19"/>
        <v>0</v>
      </c>
      <c r="AU59" s="64">
        <f t="shared" si="20"/>
        <v>0</v>
      </c>
      <c r="AV59" s="64">
        <f t="shared" si="21"/>
        <v>0</v>
      </c>
      <c r="AW59" s="64">
        <f t="shared" si="22"/>
        <v>0</v>
      </c>
      <c r="AX59" s="64">
        <f t="shared" si="23"/>
        <v>0</v>
      </c>
      <c r="AY59" s="64">
        <f t="shared" si="24"/>
        <v>0</v>
      </c>
      <c r="AZ59" s="64">
        <f t="shared" si="25"/>
        <v>0</v>
      </c>
      <c r="BA59" s="64">
        <f t="shared" si="26"/>
        <v>0</v>
      </c>
      <c r="BB59" s="64">
        <f t="shared" si="27"/>
        <v>0</v>
      </c>
      <c r="BC59" s="64">
        <f t="shared" si="28"/>
        <v>0</v>
      </c>
      <c r="BD59" s="64">
        <f t="shared" si="29"/>
        <v>0</v>
      </c>
      <c r="BE59" s="64">
        <f t="shared" si="30"/>
        <v>0</v>
      </c>
    </row>
    <row r="60" spans="1:66" s="89" customFormat="1" ht="0.25" customHeight="1" x14ac:dyDescent="0.15">
      <c r="A60" s="188"/>
      <c r="B60" s="38" t="s">
        <v>158</v>
      </c>
      <c r="C60" s="26" t="s">
        <v>78</v>
      </c>
      <c r="D60" s="39" t="s">
        <v>10</v>
      </c>
      <c r="E60" s="324">
        <v>5</v>
      </c>
      <c r="F60" s="41" t="s">
        <v>159</v>
      </c>
      <c r="G60" s="42" t="s">
        <v>80</v>
      </c>
      <c r="H60" s="40" t="s">
        <v>81</v>
      </c>
      <c r="I60" s="54"/>
      <c r="J60" s="52"/>
      <c r="K60" s="53"/>
      <c r="L60" s="51"/>
      <c r="M60" s="54"/>
      <c r="N60" s="52"/>
      <c r="O60" s="54"/>
      <c r="P60" s="52"/>
      <c r="Q60" s="54"/>
      <c r="R60" s="52"/>
      <c r="S60" s="54"/>
      <c r="T60" s="52"/>
      <c r="U60" s="53"/>
      <c r="V60" s="51"/>
      <c r="W60" s="53"/>
      <c r="X60" s="51"/>
      <c r="Y60" s="53"/>
      <c r="Z60" s="51"/>
      <c r="AA60" s="53"/>
      <c r="AB60" s="51"/>
      <c r="AC60" s="53"/>
      <c r="AD60" s="51"/>
      <c r="AE60" s="53"/>
      <c r="AF60" s="51"/>
      <c r="AG60" s="53"/>
      <c r="AH60" s="51"/>
      <c r="AI60" s="53"/>
      <c r="AJ60" s="51"/>
      <c r="AK60" s="54"/>
      <c r="AL60" s="52"/>
      <c r="AM60" s="53"/>
      <c r="AN60" s="51"/>
      <c r="AP60" s="64">
        <f t="shared" si="15"/>
        <v>0</v>
      </c>
      <c r="AQ60" s="64">
        <f t="shared" si="16"/>
        <v>0</v>
      </c>
      <c r="AR60" s="64">
        <f t="shared" si="17"/>
        <v>0</v>
      </c>
      <c r="AS60" s="64">
        <f t="shared" si="18"/>
        <v>0</v>
      </c>
      <c r="AT60" s="64">
        <f t="shared" si="19"/>
        <v>0</v>
      </c>
      <c r="AU60" s="64">
        <f t="shared" si="20"/>
        <v>0</v>
      </c>
      <c r="AV60" s="64">
        <f t="shared" si="21"/>
        <v>0</v>
      </c>
      <c r="AW60" s="64">
        <f t="shared" si="22"/>
        <v>0</v>
      </c>
      <c r="AX60" s="64">
        <f t="shared" si="23"/>
        <v>0</v>
      </c>
      <c r="AY60" s="64">
        <f t="shared" si="24"/>
        <v>0</v>
      </c>
      <c r="AZ60" s="64">
        <f t="shared" si="25"/>
        <v>0</v>
      </c>
      <c r="BA60" s="64">
        <f t="shared" si="26"/>
        <v>0</v>
      </c>
      <c r="BB60" s="64">
        <f t="shared" si="27"/>
        <v>0</v>
      </c>
      <c r="BC60" s="64">
        <f t="shared" si="28"/>
        <v>0</v>
      </c>
      <c r="BD60" s="64">
        <f t="shared" si="29"/>
        <v>0</v>
      </c>
      <c r="BE60" s="64">
        <f t="shared" si="30"/>
        <v>0</v>
      </c>
    </row>
    <row r="61" spans="1:66" s="64" customFormat="1" ht="0.25" customHeight="1" x14ac:dyDescent="0.15">
      <c r="A61" s="187"/>
      <c r="B61" s="83" t="s">
        <v>160</v>
      </c>
      <c r="C61" s="84" t="s">
        <v>112</v>
      </c>
      <c r="D61" s="85" t="s">
        <v>42</v>
      </c>
      <c r="E61" s="86">
        <v>8</v>
      </c>
      <c r="F61" s="87" t="s">
        <v>161</v>
      </c>
      <c r="G61" s="88" t="s">
        <v>162</v>
      </c>
      <c r="H61" s="86" t="s">
        <v>119</v>
      </c>
      <c r="I61" s="62"/>
      <c r="J61" s="63"/>
      <c r="K61" s="62"/>
      <c r="L61" s="63"/>
      <c r="M61" s="62"/>
      <c r="N61" s="63"/>
      <c r="O61" s="62"/>
      <c r="P61" s="63"/>
      <c r="Q61" s="62"/>
      <c r="R61" s="63"/>
      <c r="S61" s="62"/>
      <c r="T61" s="63"/>
      <c r="U61" s="62"/>
      <c r="V61" s="63"/>
      <c r="W61" s="62"/>
      <c r="X61" s="63"/>
      <c r="Y61" s="62"/>
      <c r="Z61" s="63"/>
      <c r="AA61" s="62"/>
      <c r="AB61" s="63"/>
      <c r="AC61" s="62"/>
      <c r="AD61" s="63"/>
      <c r="AE61" s="62"/>
      <c r="AF61" s="63"/>
      <c r="AG61" s="62"/>
      <c r="AH61" s="63"/>
      <c r="AI61" s="62"/>
      <c r="AJ61" s="63"/>
      <c r="AK61" s="62"/>
      <c r="AL61" s="63"/>
      <c r="AM61" s="62"/>
      <c r="AN61" s="63"/>
      <c r="AP61" s="64">
        <f t="shared" si="15"/>
        <v>0</v>
      </c>
      <c r="AQ61" s="64">
        <f t="shared" si="16"/>
        <v>0</v>
      </c>
      <c r="AR61" s="64">
        <f t="shared" si="17"/>
        <v>0</v>
      </c>
      <c r="AS61" s="64">
        <f t="shared" si="18"/>
        <v>0</v>
      </c>
      <c r="AT61" s="64">
        <f t="shared" si="19"/>
        <v>0</v>
      </c>
      <c r="AU61" s="64">
        <f t="shared" si="20"/>
        <v>0</v>
      </c>
      <c r="AV61" s="64">
        <f t="shared" si="21"/>
        <v>0</v>
      </c>
      <c r="AW61" s="64">
        <f t="shared" si="22"/>
        <v>0</v>
      </c>
      <c r="AX61" s="64">
        <f t="shared" si="23"/>
        <v>0</v>
      </c>
      <c r="AY61" s="64">
        <f t="shared" si="24"/>
        <v>0</v>
      </c>
      <c r="AZ61" s="64">
        <f t="shared" si="25"/>
        <v>0</v>
      </c>
      <c r="BA61" s="64">
        <f t="shared" si="26"/>
        <v>0</v>
      </c>
      <c r="BB61" s="64">
        <f t="shared" si="27"/>
        <v>0</v>
      </c>
      <c r="BC61" s="64">
        <f t="shared" si="28"/>
        <v>0</v>
      </c>
      <c r="BD61" s="64">
        <f t="shared" si="29"/>
        <v>0</v>
      </c>
      <c r="BE61" s="64">
        <f t="shared" si="30"/>
        <v>0</v>
      </c>
    </row>
    <row r="62" spans="1:66" s="64" customFormat="1" ht="0.25" customHeight="1" x14ac:dyDescent="0.15">
      <c r="A62" s="187"/>
      <c r="B62" s="83" t="s">
        <v>160</v>
      </c>
      <c r="C62" s="84" t="s">
        <v>163</v>
      </c>
      <c r="D62" s="85" t="s">
        <v>42</v>
      </c>
      <c r="E62" s="86" t="s">
        <v>38</v>
      </c>
      <c r="F62" s="87" t="s">
        <v>117</v>
      </c>
      <c r="G62" s="88" t="s">
        <v>164</v>
      </c>
      <c r="H62" s="86" t="s">
        <v>45</v>
      </c>
      <c r="I62" s="68"/>
      <c r="J62" s="69"/>
      <c r="K62" s="62"/>
      <c r="L62" s="63"/>
      <c r="M62" s="62"/>
      <c r="N62" s="63"/>
      <c r="O62" s="62"/>
      <c r="P62" s="63"/>
      <c r="Q62" s="62"/>
      <c r="R62" s="63"/>
      <c r="S62" s="62"/>
      <c r="T62" s="63"/>
      <c r="U62" s="68"/>
      <c r="V62" s="69"/>
      <c r="W62" s="62"/>
      <c r="X62" s="63"/>
      <c r="Y62" s="62"/>
      <c r="Z62" s="63"/>
      <c r="AA62" s="62"/>
      <c r="AB62" s="63"/>
      <c r="AC62" s="62"/>
      <c r="AD62" s="63"/>
      <c r="AE62" s="62"/>
      <c r="AF62" s="63"/>
      <c r="AG62" s="62"/>
      <c r="AH62" s="63"/>
      <c r="AI62" s="62"/>
      <c r="AJ62" s="63"/>
      <c r="AK62" s="62"/>
      <c r="AL62" s="63"/>
      <c r="AM62" s="62"/>
      <c r="AN62" s="63"/>
      <c r="AP62" s="64">
        <f t="shared" si="15"/>
        <v>0</v>
      </c>
      <c r="AQ62" s="64">
        <f t="shared" si="16"/>
        <v>0</v>
      </c>
      <c r="AR62" s="64">
        <f t="shared" si="17"/>
        <v>0</v>
      </c>
      <c r="AS62" s="64">
        <f t="shared" si="18"/>
        <v>0</v>
      </c>
      <c r="AT62" s="64">
        <f t="shared" si="19"/>
        <v>0</v>
      </c>
      <c r="AU62" s="64">
        <f t="shared" si="20"/>
        <v>0</v>
      </c>
      <c r="AV62" s="64">
        <f t="shared" si="21"/>
        <v>0</v>
      </c>
      <c r="AW62" s="64">
        <f t="shared" si="22"/>
        <v>0</v>
      </c>
      <c r="AX62" s="64">
        <f t="shared" si="23"/>
        <v>0</v>
      </c>
      <c r="AY62" s="64">
        <f t="shared" si="24"/>
        <v>0</v>
      </c>
      <c r="AZ62" s="64">
        <f t="shared" si="25"/>
        <v>0</v>
      </c>
      <c r="BA62" s="64">
        <f t="shared" si="26"/>
        <v>0</v>
      </c>
      <c r="BB62" s="64">
        <f t="shared" si="27"/>
        <v>0</v>
      </c>
      <c r="BC62" s="64">
        <f t="shared" si="28"/>
        <v>0</v>
      </c>
      <c r="BD62" s="64">
        <f t="shared" si="29"/>
        <v>0</v>
      </c>
      <c r="BE62" s="64">
        <f t="shared" si="30"/>
        <v>0</v>
      </c>
    </row>
    <row r="63" spans="1:66" s="16" customFormat="1" ht="0.25" customHeight="1" thickBot="1" x14ac:dyDescent="0.2">
      <c r="A63" s="189"/>
      <c r="B63" s="43">
        <v>41937</v>
      </c>
      <c r="C63" s="27" t="s">
        <v>41</v>
      </c>
      <c r="D63" s="44" t="s">
        <v>42</v>
      </c>
      <c r="E63" s="45">
        <v>7</v>
      </c>
      <c r="F63" s="46" t="s">
        <v>165</v>
      </c>
      <c r="G63" s="47" t="s">
        <v>166</v>
      </c>
      <c r="H63" s="45" t="s">
        <v>45</v>
      </c>
      <c r="I63" s="55"/>
      <c r="J63" s="56"/>
      <c r="K63" s="55"/>
      <c r="L63" s="56"/>
      <c r="M63" s="55"/>
      <c r="N63" s="56"/>
      <c r="O63" s="55"/>
      <c r="P63" s="56"/>
      <c r="Q63" s="55"/>
      <c r="R63" s="56"/>
      <c r="S63" s="55"/>
      <c r="T63" s="56"/>
      <c r="U63" s="55"/>
      <c r="V63" s="56"/>
      <c r="W63" s="55"/>
      <c r="X63" s="56"/>
      <c r="Y63" s="55"/>
      <c r="Z63" s="56"/>
      <c r="AA63" s="55"/>
      <c r="AB63" s="56"/>
      <c r="AC63" s="55"/>
      <c r="AD63" s="56"/>
      <c r="AE63" s="55"/>
      <c r="AF63" s="56"/>
      <c r="AG63" s="55"/>
      <c r="AH63" s="56"/>
      <c r="AI63" s="55"/>
      <c r="AJ63" s="56"/>
      <c r="AK63" s="55"/>
      <c r="AL63" s="56"/>
      <c r="AM63" s="55"/>
      <c r="AN63" s="56"/>
      <c r="AP63" s="64">
        <f t="shared" si="15"/>
        <v>0</v>
      </c>
      <c r="AQ63" s="64">
        <f t="shared" si="16"/>
        <v>0</v>
      </c>
      <c r="AR63" s="64">
        <f t="shared" si="17"/>
        <v>0</v>
      </c>
      <c r="AS63" s="64">
        <f t="shared" si="18"/>
        <v>0</v>
      </c>
      <c r="AT63" s="64">
        <f t="shared" si="19"/>
        <v>0</v>
      </c>
      <c r="AU63" s="64">
        <f t="shared" si="20"/>
        <v>0</v>
      </c>
      <c r="AV63" s="64">
        <f t="shared" si="21"/>
        <v>0</v>
      </c>
      <c r="AW63" s="64">
        <f t="shared" si="22"/>
        <v>0</v>
      </c>
      <c r="AX63" s="64">
        <f t="shared" si="23"/>
        <v>0</v>
      </c>
      <c r="AY63" s="64">
        <f t="shared" si="24"/>
        <v>0</v>
      </c>
      <c r="AZ63" s="64">
        <f t="shared" si="25"/>
        <v>0</v>
      </c>
      <c r="BA63" s="64">
        <f t="shared" si="26"/>
        <v>0</v>
      </c>
      <c r="BB63" s="64">
        <f t="shared" si="27"/>
        <v>0</v>
      </c>
      <c r="BC63" s="64">
        <f t="shared" si="28"/>
        <v>0</v>
      </c>
      <c r="BD63" s="64">
        <f t="shared" si="29"/>
        <v>0</v>
      </c>
      <c r="BE63" s="64">
        <f t="shared" si="30"/>
        <v>0</v>
      </c>
    </row>
    <row r="64" spans="1:66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57" s="162" customFormat="1" ht="42" customHeight="1" x14ac:dyDescent="0.15">
      <c r="A65" s="186"/>
      <c r="B65" s="542" t="s">
        <v>183</v>
      </c>
      <c r="C65" s="542"/>
      <c r="D65" s="542"/>
      <c r="E65" s="542"/>
      <c r="F65" s="542"/>
      <c r="G65" s="542"/>
      <c r="H65" s="542"/>
      <c r="I65" s="542">
        <f>AP65</f>
        <v>13</v>
      </c>
      <c r="J65" s="543"/>
      <c r="K65" s="542">
        <f>AQ65</f>
        <v>6</v>
      </c>
      <c r="L65" s="543"/>
      <c r="M65" s="542">
        <f>AR65</f>
        <v>5</v>
      </c>
      <c r="N65" s="543"/>
      <c r="O65" s="542">
        <f>AS65</f>
        <v>8</v>
      </c>
      <c r="P65" s="543"/>
      <c r="Q65" s="542">
        <f>AT65</f>
        <v>5</v>
      </c>
      <c r="R65" s="543"/>
      <c r="S65" s="542">
        <f>AU65</f>
        <v>6</v>
      </c>
      <c r="T65" s="543"/>
      <c r="U65" s="542">
        <f>AV65</f>
        <v>8</v>
      </c>
      <c r="V65" s="543"/>
      <c r="W65" s="542">
        <f>AW65</f>
        <v>0</v>
      </c>
      <c r="X65" s="543"/>
      <c r="Y65" s="542">
        <f>AX65</f>
        <v>0</v>
      </c>
      <c r="Z65" s="543"/>
      <c r="AA65" s="542">
        <f>AY65</f>
        <v>3</v>
      </c>
      <c r="AB65" s="543"/>
      <c r="AC65" s="542">
        <f>AZ65</f>
        <v>5</v>
      </c>
      <c r="AD65" s="543"/>
      <c r="AE65" s="542">
        <f>BA65</f>
        <v>3</v>
      </c>
      <c r="AF65" s="543"/>
      <c r="AG65" s="542">
        <f>BB65</f>
        <v>0</v>
      </c>
      <c r="AH65" s="543"/>
      <c r="AI65" s="542">
        <f>BC65</f>
        <v>0</v>
      </c>
      <c r="AJ65" s="543"/>
      <c r="AK65" s="542">
        <f>BD65</f>
        <v>6</v>
      </c>
      <c r="AL65" s="543"/>
      <c r="AM65" s="542">
        <f>BE65</f>
        <v>0</v>
      </c>
      <c r="AN65" s="543"/>
      <c r="AP65" s="162">
        <f t="shared" ref="AP65:BE65" si="31">SUM(AP11:AP63)</f>
        <v>13</v>
      </c>
      <c r="AQ65" s="162">
        <f t="shared" si="31"/>
        <v>6</v>
      </c>
      <c r="AR65" s="162">
        <f t="shared" si="31"/>
        <v>5</v>
      </c>
      <c r="AS65" s="162">
        <f t="shared" si="31"/>
        <v>8</v>
      </c>
      <c r="AT65" s="162">
        <f t="shared" si="31"/>
        <v>5</v>
      </c>
      <c r="AU65" s="162">
        <f t="shared" si="31"/>
        <v>6</v>
      </c>
      <c r="AV65" s="162">
        <f t="shared" si="31"/>
        <v>8</v>
      </c>
      <c r="AW65" s="162">
        <f t="shared" si="31"/>
        <v>0</v>
      </c>
      <c r="AX65" s="162">
        <f t="shared" si="31"/>
        <v>0</v>
      </c>
      <c r="AY65" s="162">
        <f t="shared" si="31"/>
        <v>3</v>
      </c>
      <c r="AZ65" s="162">
        <f t="shared" si="31"/>
        <v>5</v>
      </c>
      <c r="BA65" s="162">
        <f t="shared" si="31"/>
        <v>3</v>
      </c>
      <c r="BB65" s="162">
        <f t="shared" si="31"/>
        <v>0</v>
      </c>
      <c r="BC65" s="162">
        <f t="shared" si="31"/>
        <v>0</v>
      </c>
      <c r="BD65" s="162">
        <f t="shared" si="31"/>
        <v>6</v>
      </c>
      <c r="BE65" s="162">
        <f t="shared" si="31"/>
        <v>0</v>
      </c>
    </row>
    <row r="66" spans="1:57" s="221" customFormat="1" ht="42" customHeight="1" x14ac:dyDescent="0.15">
      <c r="A66" s="187" t="s">
        <v>193</v>
      </c>
      <c r="B66" s="540" t="s">
        <v>202</v>
      </c>
      <c r="C66" s="540"/>
      <c r="D66" s="540"/>
      <c r="E66" s="540"/>
      <c r="F66" s="540"/>
      <c r="G66" s="540"/>
      <c r="H66" s="540"/>
      <c r="I66" s="540">
        <f>AP66</f>
        <v>6</v>
      </c>
      <c r="J66" s="541"/>
      <c r="K66" s="540">
        <f>AQ66</f>
        <v>2</v>
      </c>
      <c r="L66" s="541"/>
      <c r="M66" s="540">
        <f>AR66</f>
        <v>0</v>
      </c>
      <c r="N66" s="541"/>
      <c r="O66" s="540">
        <f>AS66</f>
        <v>2</v>
      </c>
      <c r="P66" s="541"/>
      <c r="Q66" s="540">
        <f>AT66</f>
        <v>1</v>
      </c>
      <c r="R66" s="541"/>
      <c r="S66" s="540">
        <f>AU66</f>
        <v>1</v>
      </c>
      <c r="T66" s="541"/>
      <c r="U66" s="540">
        <f>AV66</f>
        <v>3</v>
      </c>
      <c r="V66" s="541"/>
      <c r="W66" s="540">
        <f>AW66</f>
        <v>0</v>
      </c>
      <c r="X66" s="541"/>
      <c r="Y66" s="540">
        <f>AX66</f>
        <v>0</v>
      </c>
      <c r="Z66" s="541"/>
      <c r="AA66" s="540">
        <f>AY66</f>
        <v>1</v>
      </c>
      <c r="AB66" s="541"/>
      <c r="AC66" s="540">
        <f>AZ66</f>
        <v>1</v>
      </c>
      <c r="AD66" s="541"/>
      <c r="AE66" s="540">
        <f>BA66</f>
        <v>1</v>
      </c>
      <c r="AF66" s="541"/>
      <c r="AG66" s="540">
        <f>BB66</f>
        <v>0</v>
      </c>
      <c r="AH66" s="541"/>
      <c r="AI66" s="540">
        <f>BC66</f>
        <v>0</v>
      </c>
      <c r="AJ66" s="541"/>
      <c r="AK66" s="540">
        <f>BD66</f>
        <v>1</v>
      </c>
      <c r="AL66" s="541"/>
      <c r="AM66" s="540">
        <f>BE66</f>
        <v>0</v>
      </c>
      <c r="AN66" s="541"/>
      <c r="AP66" s="221">
        <f>AP13+AP19+AP23+AP33+AP42+AP45+AP56</f>
        <v>6</v>
      </c>
      <c r="AQ66" s="221">
        <f t="shared" ref="AQ66:BE66" si="32">AQ13+AQ19+AQ23+AQ33+AQ42+AQ45+AQ56</f>
        <v>2</v>
      </c>
      <c r="AR66" s="221">
        <f t="shared" si="32"/>
        <v>0</v>
      </c>
      <c r="AS66" s="221">
        <f t="shared" si="32"/>
        <v>2</v>
      </c>
      <c r="AT66" s="221">
        <f t="shared" si="32"/>
        <v>1</v>
      </c>
      <c r="AU66" s="221">
        <f t="shared" si="32"/>
        <v>1</v>
      </c>
      <c r="AV66" s="221">
        <f t="shared" si="32"/>
        <v>3</v>
      </c>
      <c r="AW66" s="221">
        <f t="shared" si="32"/>
        <v>0</v>
      </c>
      <c r="AX66" s="221">
        <f t="shared" si="32"/>
        <v>0</v>
      </c>
      <c r="AY66" s="221">
        <f t="shared" si="32"/>
        <v>1</v>
      </c>
      <c r="AZ66" s="221">
        <f t="shared" si="32"/>
        <v>1</v>
      </c>
      <c r="BA66" s="221">
        <f t="shared" si="32"/>
        <v>1</v>
      </c>
      <c r="BB66" s="221">
        <f t="shared" si="32"/>
        <v>0</v>
      </c>
      <c r="BC66" s="221">
        <f t="shared" si="32"/>
        <v>0</v>
      </c>
      <c r="BD66" s="221">
        <f t="shared" si="32"/>
        <v>1</v>
      </c>
      <c r="BE66" s="221">
        <f t="shared" si="32"/>
        <v>0</v>
      </c>
    </row>
    <row r="67" spans="1:57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57" s="328" customFormat="1" ht="18" x14ac:dyDescent="0.2">
      <c r="G68" s="328">
        <v>50</v>
      </c>
      <c r="H68" s="328" t="s">
        <v>234</v>
      </c>
      <c r="J68" s="328">
        <f>4*G68</f>
        <v>200</v>
      </c>
      <c r="P68" s="328">
        <f>7*G68</f>
        <v>350</v>
      </c>
      <c r="T68" s="328">
        <f>1*G68</f>
        <v>50</v>
      </c>
      <c r="V68" s="328">
        <f>2*G68</f>
        <v>100</v>
      </c>
      <c r="AB68" s="328">
        <f>1*G68</f>
        <v>50</v>
      </c>
      <c r="AD68" s="328">
        <f>1*G68</f>
        <v>50</v>
      </c>
      <c r="AF68" s="328">
        <f>1*G68</f>
        <v>50</v>
      </c>
      <c r="AO68" s="328">
        <f>SUM(J68:AN68)</f>
        <v>850</v>
      </c>
    </row>
    <row r="69" spans="1:57" s="328" customFormat="1" ht="18" x14ac:dyDescent="0.2">
      <c r="G69" s="328">
        <v>40</v>
      </c>
      <c r="H69" s="328" t="s">
        <v>236</v>
      </c>
      <c r="J69" s="328">
        <f>4*G69</f>
        <v>160</v>
      </c>
      <c r="P69" s="328">
        <f>7*G69</f>
        <v>280</v>
      </c>
      <c r="T69" s="328">
        <f>1*G69</f>
        <v>40</v>
      </c>
      <c r="V69" s="328">
        <f>2*G69</f>
        <v>80</v>
      </c>
      <c r="AB69" s="328">
        <f>1*G69</f>
        <v>40</v>
      </c>
      <c r="AD69" s="328">
        <f>1*G69</f>
        <v>40</v>
      </c>
      <c r="AF69" s="328">
        <f>1*G69</f>
        <v>40</v>
      </c>
      <c r="AO69" s="328">
        <f>SUM(J69:AN69)</f>
        <v>680</v>
      </c>
    </row>
    <row r="70" spans="1:57" ht="18" x14ac:dyDescent="0.2">
      <c r="B70" s="2"/>
      <c r="C70" s="2"/>
      <c r="D70" s="2"/>
      <c r="E70" s="2"/>
      <c r="F70" s="2"/>
      <c r="G70" s="328">
        <v>30</v>
      </c>
      <c r="H70" s="328" t="s">
        <v>235</v>
      </c>
      <c r="I70" s="2"/>
      <c r="J70" s="328">
        <f>4*G70</f>
        <v>120</v>
      </c>
      <c r="K70" s="2"/>
      <c r="L70" s="2"/>
      <c r="M70" s="2"/>
      <c r="N70" s="2"/>
      <c r="O70" s="2"/>
      <c r="P70" s="328">
        <f>7*G70</f>
        <v>210</v>
      </c>
      <c r="Q70" s="2"/>
      <c r="R70" s="2"/>
      <c r="S70" s="2"/>
      <c r="T70" s="328">
        <f>1*G70</f>
        <v>30</v>
      </c>
      <c r="U70" s="328"/>
      <c r="V70" s="328">
        <f>2*G70</f>
        <v>60</v>
      </c>
      <c r="W70" s="328"/>
      <c r="X70" s="328"/>
      <c r="Y70" s="328"/>
      <c r="Z70" s="328"/>
      <c r="AA70" s="328"/>
      <c r="AB70" s="328">
        <f>1*G70</f>
        <v>30</v>
      </c>
      <c r="AC70" s="328"/>
      <c r="AD70" s="328">
        <f>1*G70</f>
        <v>30</v>
      </c>
      <c r="AE70" s="328"/>
      <c r="AF70" s="328">
        <f>1*G70</f>
        <v>30</v>
      </c>
      <c r="AG70" s="328"/>
      <c r="AH70" s="328"/>
      <c r="AI70" s="328"/>
      <c r="AJ70" s="328"/>
      <c r="AK70" s="328"/>
      <c r="AL70" s="328"/>
      <c r="AM70" s="328"/>
      <c r="AN70" s="328"/>
      <c r="AO70" s="328">
        <f>SUM(J70:AN70)</f>
        <v>510</v>
      </c>
      <c r="AP70" s="2"/>
    </row>
    <row r="71" spans="1:57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57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57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57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57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57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57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57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57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57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2:4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2:4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2:4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2:4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2:4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2:4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2:4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2:4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2:4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2:4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:4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2:4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2:4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2:4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2:4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2:4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</sheetData>
  <mergeCells count="99">
    <mergeCell ref="I2:J2"/>
    <mergeCell ref="I3:J3"/>
    <mergeCell ref="I4:J4"/>
    <mergeCell ref="I1:J1"/>
    <mergeCell ref="B1:H3"/>
    <mergeCell ref="O2:P2"/>
    <mergeCell ref="O3:P3"/>
    <mergeCell ref="O4:P4"/>
    <mergeCell ref="K1:L1"/>
    <mergeCell ref="M1:N1"/>
    <mergeCell ref="O1:P1"/>
    <mergeCell ref="K2:L2"/>
    <mergeCell ref="K3:L3"/>
    <mergeCell ref="K4:L4"/>
    <mergeCell ref="M2:N2"/>
    <mergeCell ref="M3:N3"/>
    <mergeCell ref="M4:N4"/>
    <mergeCell ref="Q1:R1"/>
    <mergeCell ref="Q2:R2"/>
    <mergeCell ref="Q3:R3"/>
    <mergeCell ref="Q4:R4"/>
    <mergeCell ref="S1:T1"/>
    <mergeCell ref="S2:T2"/>
    <mergeCell ref="S3:T3"/>
    <mergeCell ref="S4:T4"/>
    <mergeCell ref="U1:V1"/>
    <mergeCell ref="U2:V2"/>
    <mergeCell ref="U3:V3"/>
    <mergeCell ref="U4:V4"/>
    <mergeCell ref="AA1:AB1"/>
    <mergeCell ref="AA2:AB2"/>
    <mergeCell ref="AA3:AB3"/>
    <mergeCell ref="AA4:AB4"/>
    <mergeCell ref="W1:X1"/>
    <mergeCell ref="W2:X2"/>
    <mergeCell ref="W3:X3"/>
    <mergeCell ref="W4:X4"/>
    <mergeCell ref="Y1:Z1"/>
    <mergeCell ref="Y2:Z2"/>
    <mergeCell ref="Y3:Z3"/>
    <mergeCell ref="Y4:Z4"/>
    <mergeCell ref="AC1:AD1"/>
    <mergeCell ref="AC2:AD2"/>
    <mergeCell ref="AC3:AD3"/>
    <mergeCell ref="AC4:AD4"/>
    <mergeCell ref="AE1:AF1"/>
    <mergeCell ref="AE2:AF2"/>
    <mergeCell ref="AE3:AF3"/>
    <mergeCell ref="AE4:AF4"/>
    <mergeCell ref="AG1:AH1"/>
    <mergeCell ref="AG2:AH2"/>
    <mergeCell ref="AG3:AH3"/>
    <mergeCell ref="AG4:AH4"/>
    <mergeCell ref="AI1:AJ1"/>
    <mergeCell ref="AI2:AJ2"/>
    <mergeCell ref="AI3:AJ3"/>
    <mergeCell ref="AI4:AJ4"/>
    <mergeCell ref="AK1:AL1"/>
    <mergeCell ref="AK2:AL2"/>
    <mergeCell ref="AK3:AL3"/>
    <mergeCell ref="AK4:AL4"/>
    <mergeCell ref="AM1:AN1"/>
    <mergeCell ref="AM2:AN2"/>
    <mergeCell ref="AM3:AN3"/>
    <mergeCell ref="AM4:AN4"/>
    <mergeCell ref="B65:H65"/>
    <mergeCell ref="I65:J65"/>
    <mergeCell ref="K65:L65"/>
    <mergeCell ref="Y65:Z65"/>
    <mergeCell ref="W65:X65"/>
    <mergeCell ref="U65:V65"/>
    <mergeCell ref="S65:T65"/>
    <mergeCell ref="Q65:R65"/>
    <mergeCell ref="O65:P65"/>
    <mergeCell ref="M65:N65"/>
    <mergeCell ref="AA65:AB65"/>
    <mergeCell ref="AM65:AN65"/>
    <mergeCell ref="AK65:AL65"/>
    <mergeCell ref="AI65:AJ65"/>
    <mergeCell ref="AG65:AH65"/>
    <mergeCell ref="AE65:AF65"/>
    <mergeCell ref="AC65:AD65"/>
    <mergeCell ref="B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K66:AL66"/>
    <mergeCell ref="AM66:AN66"/>
    <mergeCell ref="AA66:AB66"/>
    <mergeCell ref="AC66:AD66"/>
    <mergeCell ref="AE66:AF66"/>
    <mergeCell ref="AG66:AH66"/>
    <mergeCell ref="AI66:AJ66"/>
  </mergeCells>
  <pageMargins left="0.25" right="0.25" top="0.75" bottom="0.75" header="0.3" footer="0.3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270"/>
  <sheetViews>
    <sheetView workbookViewId="0">
      <pane xSplit="8" ySplit="6" topLeftCell="I7" activePane="bottomRight" state="frozenSplit"/>
      <selection pane="topRight" activeCell="J1" sqref="J1"/>
      <selection pane="bottomLeft" activeCell="A18" sqref="A18"/>
      <selection pane="bottomRight" activeCell="C29" sqref="C29"/>
    </sheetView>
  </sheetViews>
  <sheetFormatPr baseColWidth="10" defaultRowHeight="11" x14ac:dyDescent="0.15"/>
  <cols>
    <col min="1" max="1" width="5.33203125" style="2" customWidth="1"/>
    <col min="2" max="2" width="12.83203125" style="3" customWidth="1"/>
    <col min="3" max="3" width="25.33203125" style="3" customWidth="1"/>
    <col min="4" max="4" width="7.1640625" style="3" customWidth="1"/>
    <col min="5" max="5" width="3.33203125" style="3" customWidth="1"/>
    <col min="6" max="6" width="13.5" style="3" customWidth="1"/>
    <col min="7" max="7" width="5.5" style="3" customWidth="1"/>
    <col min="8" max="8" width="11.33203125" style="3" customWidth="1"/>
    <col min="9" max="9" width="3.6640625" style="3" customWidth="1"/>
    <col min="10" max="10" width="7.83203125" style="3" customWidth="1"/>
    <col min="11" max="11" width="3.6640625" style="3" customWidth="1"/>
    <col min="12" max="12" width="7.83203125" style="3" customWidth="1"/>
    <col min="13" max="13" width="3.6640625" style="3" customWidth="1"/>
    <col min="14" max="14" width="7.83203125" style="3" customWidth="1"/>
    <col min="15" max="15" width="3.6640625" style="3" customWidth="1"/>
    <col min="16" max="16" width="7.83203125" style="3" customWidth="1"/>
    <col min="17" max="17" width="3.6640625" style="3" customWidth="1"/>
    <col min="18" max="18" width="7.83203125" style="3" customWidth="1"/>
    <col min="19" max="19" width="3.6640625" style="3" customWidth="1"/>
    <col min="20" max="20" width="7.83203125" style="3" customWidth="1"/>
    <col min="21" max="21" width="3.6640625" style="3" customWidth="1"/>
    <col min="22" max="22" width="8.5" style="3" customWidth="1"/>
    <col min="23" max="23" width="3.6640625" style="3" customWidth="1"/>
    <col min="24" max="24" width="7.6640625" style="3" customWidth="1"/>
    <col min="25" max="25" width="3.6640625" style="3" customWidth="1"/>
    <col min="26" max="26" width="8.5" style="3" customWidth="1"/>
    <col min="27" max="27" width="3.6640625" style="3" customWidth="1"/>
    <col min="28" max="28" width="7.83203125" style="3" customWidth="1"/>
    <col min="29" max="29" width="3.6640625" style="3" customWidth="1"/>
    <col min="30" max="30" width="7.33203125" style="3" customWidth="1"/>
    <col min="31" max="31" width="3.6640625" style="3" customWidth="1"/>
    <col min="32" max="32" width="11.1640625" style="3" customWidth="1"/>
    <col min="33" max="33" width="3.6640625" style="3" customWidth="1"/>
    <col min="34" max="34" width="8.33203125" style="3" bestFit="1" customWidth="1"/>
    <col min="35" max="35" width="3.6640625" style="3" customWidth="1"/>
    <col min="36" max="36" width="5" style="3" customWidth="1"/>
    <col min="37" max="37" width="3.6640625" style="3" customWidth="1"/>
    <col min="38" max="38" width="5" style="3" customWidth="1"/>
    <col min="39" max="39" width="3.6640625" style="3" customWidth="1"/>
    <col min="40" max="40" width="5" style="3" customWidth="1"/>
    <col min="41" max="41" width="10.83203125" style="1"/>
    <col min="42" max="42" width="8.1640625" style="1" bestFit="1" customWidth="1"/>
    <col min="43" max="43" width="11.1640625" style="2" bestFit="1" customWidth="1"/>
    <col min="44" max="44" width="7.5" style="2" bestFit="1" customWidth="1"/>
    <col min="45" max="45" width="11.33203125" style="2" bestFit="1" customWidth="1"/>
    <col min="46" max="46" width="9.5" style="2" bestFit="1" customWidth="1"/>
    <col min="47" max="47" width="9.5" style="2" customWidth="1"/>
    <col min="48" max="48" width="8.5" style="2" bestFit="1" customWidth="1"/>
    <col min="49" max="49" width="5.83203125" style="2" bestFit="1" customWidth="1"/>
    <col min="50" max="50" width="6.83203125" style="2" bestFit="1" customWidth="1"/>
    <col min="51" max="52" width="8.6640625" style="2" customWidth="1"/>
    <col min="53" max="53" width="15.33203125" style="2" bestFit="1" customWidth="1"/>
    <col min="54" max="54" width="9" style="2" bestFit="1" customWidth="1"/>
    <col min="55" max="55" width="13.33203125" style="2" bestFit="1" customWidth="1"/>
    <col min="56" max="56" width="7.1640625" style="2" bestFit="1" customWidth="1"/>
    <col min="57" max="57" width="6.83203125" style="2" bestFit="1" customWidth="1"/>
    <col min="58" max="16384" width="10.83203125" style="2"/>
  </cols>
  <sheetData>
    <row r="1" spans="1:74" ht="18.75" customHeight="1" x14ac:dyDescent="0.15">
      <c r="A1" s="581" t="s">
        <v>270</v>
      </c>
      <c r="B1" s="597" t="s">
        <v>211</v>
      </c>
      <c r="C1" s="598"/>
      <c r="D1" s="598"/>
      <c r="E1" s="598"/>
      <c r="F1" s="598"/>
      <c r="G1" s="598"/>
      <c r="H1" s="599"/>
      <c r="I1" s="544">
        <v>1</v>
      </c>
      <c r="J1" s="545"/>
      <c r="K1" s="608">
        <v>2</v>
      </c>
      <c r="L1" s="604"/>
      <c r="M1" s="544">
        <v>3</v>
      </c>
      <c r="N1" s="545"/>
      <c r="O1" s="603">
        <v>4</v>
      </c>
      <c r="P1" s="604"/>
      <c r="Q1" s="605">
        <v>5</v>
      </c>
      <c r="R1" s="545"/>
      <c r="S1" s="603">
        <v>6</v>
      </c>
      <c r="T1" s="604"/>
      <c r="U1" s="608">
        <v>7</v>
      </c>
      <c r="V1" s="604"/>
      <c r="W1" s="605">
        <v>8</v>
      </c>
      <c r="X1" s="545"/>
      <c r="Y1" s="605">
        <v>9</v>
      </c>
      <c r="Z1" s="545"/>
      <c r="AA1" s="544">
        <v>10</v>
      </c>
      <c r="AB1" s="545"/>
      <c r="AC1" s="603">
        <v>11</v>
      </c>
      <c r="AD1" s="604"/>
      <c r="AE1" s="605">
        <v>12</v>
      </c>
      <c r="AF1" s="545"/>
      <c r="AG1" s="605">
        <v>13</v>
      </c>
      <c r="AH1" s="545"/>
      <c r="AI1" s="544">
        <v>14</v>
      </c>
      <c r="AJ1" s="545"/>
      <c r="AK1" s="605">
        <v>15</v>
      </c>
      <c r="AL1" s="545"/>
      <c r="AM1" s="605">
        <v>16</v>
      </c>
      <c r="AN1" s="545"/>
    </row>
    <row r="2" spans="1:74" ht="12.75" customHeight="1" x14ac:dyDescent="0.15">
      <c r="A2" s="581"/>
      <c r="B2" s="600"/>
      <c r="C2" s="601"/>
      <c r="D2" s="601"/>
      <c r="E2" s="601"/>
      <c r="F2" s="601"/>
      <c r="G2" s="601"/>
      <c r="H2" s="602"/>
      <c r="I2" s="546" t="s">
        <v>14</v>
      </c>
      <c r="J2" s="547"/>
      <c r="K2" s="546" t="s">
        <v>17</v>
      </c>
      <c r="L2" s="547"/>
      <c r="M2" s="546" t="s">
        <v>22</v>
      </c>
      <c r="N2" s="547"/>
      <c r="O2" s="607" t="s">
        <v>15</v>
      </c>
      <c r="P2" s="547"/>
      <c r="Q2" s="607" t="s">
        <v>24</v>
      </c>
      <c r="R2" s="547"/>
      <c r="S2" s="607" t="s">
        <v>269</v>
      </c>
      <c r="T2" s="547"/>
      <c r="U2" s="546" t="s">
        <v>30</v>
      </c>
      <c r="V2" s="547"/>
      <c r="W2" s="607" t="s">
        <v>8</v>
      </c>
      <c r="X2" s="547"/>
      <c r="Y2" s="546" t="s">
        <v>18</v>
      </c>
      <c r="Z2" s="547"/>
      <c r="AA2" s="546" t="s">
        <v>274</v>
      </c>
      <c r="AB2" s="547"/>
      <c r="AC2" s="546" t="s">
        <v>7</v>
      </c>
      <c r="AD2" s="547"/>
      <c r="AE2" s="546" t="s">
        <v>12</v>
      </c>
      <c r="AF2" s="547"/>
      <c r="AG2" s="546" t="s">
        <v>2</v>
      </c>
      <c r="AH2" s="547"/>
      <c r="AI2" s="546"/>
      <c r="AJ2" s="547"/>
      <c r="AK2" s="546"/>
      <c r="AL2" s="547"/>
      <c r="AM2" s="546"/>
      <c r="AN2" s="547"/>
      <c r="AO2" s="2"/>
      <c r="AP2" s="218" t="s">
        <v>14</v>
      </c>
      <c r="AQ2" s="218" t="s">
        <v>17</v>
      </c>
      <c r="AR2" s="218" t="s">
        <v>22</v>
      </c>
      <c r="AS2" s="218" t="s">
        <v>15</v>
      </c>
      <c r="AT2" s="218" t="s">
        <v>24</v>
      </c>
      <c r="AU2" s="329" t="s">
        <v>267</v>
      </c>
      <c r="AV2" s="218" t="s">
        <v>30</v>
      </c>
      <c r="AW2" s="218" t="s">
        <v>8</v>
      </c>
      <c r="AX2" s="218" t="s">
        <v>18</v>
      </c>
      <c r="AY2" s="218" t="s">
        <v>274</v>
      </c>
      <c r="AZ2" s="218" t="s">
        <v>7</v>
      </c>
      <c r="BA2" s="218" t="s">
        <v>12</v>
      </c>
      <c r="BB2" s="218" t="s">
        <v>2</v>
      </c>
      <c r="BC2" s="218"/>
      <c r="BD2" s="218"/>
      <c r="BE2" s="218"/>
    </row>
    <row r="3" spans="1:74" ht="12.75" customHeight="1" x14ac:dyDescent="0.15">
      <c r="A3" s="581"/>
      <c r="B3" s="600"/>
      <c r="C3" s="601"/>
      <c r="D3" s="601"/>
      <c r="E3" s="601"/>
      <c r="F3" s="601"/>
      <c r="G3" s="601"/>
      <c r="H3" s="602"/>
      <c r="I3" s="548" t="s">
        <v>3</v>
      </c>
      <c r="J3" s="549"/>
      <c r="K3" s="548" t="s">
        <v>6</v>
      </c>
      <c r="L3" s="549"/>
      <c r="M3" s="548" t="s">
        <v>23</v>
      </c>
      <c r="N3" s="549"/>
      <c r="O3" s="606" t="s">
        <v>16</v>
      </c>
      <c r="P3" s="549"/>
      <c r="Q3" s="606" t="s">
        <v>13</v>
      </c>
      <c r="R3" s="549"/>
      <c r="S3" s="606" t="s">
        <v>268</v>
      </c>
      <c r="T3" s="549"/>
      <c r="U3" s="548" t="s">
        <v>20</v>
      </c>
      <c r="V3" s="549"/>
      <c r="W3" s="606" t="s">
        <v>31</v>
      </c>
      <c r="X3" s="549"/>
      <c r="Y3" s="548" t="s">
        <v>19</v>
      </c>
      <c r="Z3" s="549"/>
      <c r="AA3" s="548" t="s">
        <v>275</v>
      </c>
      <c r="AB3" s="549"/>
      <c r="AC3" s="548" t="s">
        <v>0</v>
      </c>
      <c r="AD3" s="549"/>
      <c r="AE3" s="548" t="s">
        <v>4</v>
      </c>
      <c r="AF3" s="549"/>
      <c r="AG3" s="548" t="s">
        <v>1</v>
      </c>
      <c r="AH3" s="549"/>
      <c r="AI3" s="548"/>
      <c r="AJ3" s="549"/>
      <c r="AK3" s="548"/>
      <c r="AL3" s="549"/>
      <c r="AM3" s="548"/>
      <c r="AN3" s="549"/>
      <c r="AO3" s="2"/>
      <c r="AP3" s="2"/>
    </row>
    <row r="4" spans="1:74" s="413" customFormat="1" ht="12.75" customHeight="1" x14ac:dyDescent="0.15">
      <c r="A4" s="581"/>
      <c r="B4" s="578" t="s">
        <v>292</v>
      </c>
      <c r="C4" s="579"/>
      <c r="D4" s="579"/>
      <c r="E4" s="579"/>
      <c r="F4" s="579"/>
      <c r="G4" s="579"/>
      <c r="H4" s="580"/>
      <c r="I4" s="565">
        <v>33606</v>
      </c>
      <c r="J4" s="564"/>
      <c r="K4" s="563">
        <v>35118</v>
      </c>
      <c r="L4" s="564"/>
      <c r="M4" s="563">
        <v>34853</v>
      </c>
      <c r="N4" s="564"/>
      <c r="O4" s="563">
        <v>33878</v>
      </c>
      <c r="P4" s="564"/>
      <c r="Q4" s="563">
        <v>32786</v>
      </c>
      <c r="R4" s="564"/>
      <c r="S4" s="563">
        <v>34508</v>
      </c>
      <c r="T4" s="564"/>
      <c r="U4" s="563">
        <v>33644</v>
      </c>
      <c r="V4" s="564"/>
      <c r="W4" s="563">
        <v>31856</v>
      </c>
      <c r="X4" s="564"/>
      <c r="Y4" s="563">
        <v>29586</v>
      </c>
      <c r="Z4" s="564"/>
      <c r="AA4" s="563">
        <v>23161</v>
      </c>
      <c r="AB4" s="564"/>
      <c r="AC4" s="563">
        <v>22144</v>
      </c>
      <c r="AD4" s="564"/>
      <c r="AE4" s="563">
        <v>25665</v>
      </c>
      <c r="AF4" s="564"/>
      <c r="AG4" s="563">
        <v>20850</v>
      </c>
      <c r="AH4" s="564"/>
      <c r="AI4" s="411"/>
      <c r="AJ4" s="412"/>
      <c r="AK4" s="411"/>
      <c r="AL4" s="412"/>
      <c r="AM4" s="411"/>
      <c r="AN4" s="412"/>
    </row>
    <row r="5" spans="1:74" s="414" customFormat="1" ht="12.75" customHeight="1" thickBot="1" x14ac:dyDescent="0.2">
      <c r="A5" s="582"/>
      <c r="B5" s="575" t="s">
        <v>291</v>
      </c>
      <c r="C5" s="576"/>
      <c r="D5" s="576"/>
      <c r="E5" s="576"/>
      <c r="F5" s="576"/>
      <c r="G5" s="576"/>
      <c r="H5" s="577"/>
      <c r="I5" s="568">
        <v>2474284108</v>
      </c>
      <c r="J5" s="567"/>
      <c r="K5" s="568">
        <v>2474284141</v>
      </c>
      <c r="L5" s="567"/>
      <c r="M5" s="566">
        <v>2474284034</v>
      </c>
      <c r="N5" s="567"/>
      <c r="O5" s="566">
        <v>2474284136</v>
      </c>
      <c r="P5" s="567"/>
      <c r="Q5" s="566">
        <v>2474284042</v>
      </c>
      <c r="R5" s="567"/>
      <c r="S5" s="568">
        <v>2474284088</v>
      </c>
      <c r="T5" s="567"/>
      <c r="U5" s="566">
        <v>2474284049</v>
      </c>
      <c r="V5" s="567"/>
      <c r="W5" s="568">
        <v>2474284067</v>
      </c>
      <c r="X5" s="567"/>
      <c r="Y5" s="568">
        <v>2474284001</v>
      </c>
      <c r="Z5" s="567"/>
      <c r="AA5" s="568" t="s">
        <v>290</v>
      </c>
      <c r="AB5" s="567"/>
      <c r="AC5" s="568">
        <v>2474284076</v>
      </c>
      <c r="AD5" s="567"/>
      <c r="AE5" s="568">
        <v>2474284077</v>
      </c>
      <c r="AF5" s="567"/>
      <c r="AG5" s="566">
        <v>2474284061</v>
      </c>
      <c r="AH5" s="567"/>
      <c r="AI5" s="416"/>
      <c r="AJ5" s="417"/>
      <c r="AK5" s="416"/>
      <c r="AL5" s="417"/>
      <c r="AM5" s="416"/>
      <c r="AN5" s="417"/>
    </row>
    <row r="6" spans="1:74" s="7" customFormat="1" ht="19.5" customHeight="1" thickBot="1" x14ac:dyDescent="0.2">
      <c r="A6" s="419" t="s">
        <v>293</v>
      </c>
      <c r="B6" s="12" t="s">
        <v>35</v>
      </c>
      <c r="C6" s="13" t="s">
        <v>36</v>
      </c>
      <c r="D6" s="14" t="s">
        <v>37</v>
      </c>
      <c r="E6" s="15" t="s">
        <v>38</v>
      </c>
      <c r="F6" s="13" t="s">
        <v>39</v>
      </c>
      <c r="G6" s="14" t="s">
        <v>167</v>
      </c>
      <c r="H6" s="15" t="s">
        <v>40</v>
      </c>
      <c r="I6" s="550" t="s">
        <v>11</v>
      </c>
      <c r="J6" s="551"/>
      <c r="K6" s="550" t="s">
        <v>11</v>
      </c>
      <c r="L6" s="551"/>
      <c r="M6" s="550" t="s">
        <v>11</v>
      </c>
      <c r="N6" s="551"/>
      <c r="O6" s="613" t="s">
        <v>11</v>
      </c>
      <c r="P6" s="551"/>
      <c r="Q6" s="614" t="s">
        <v>11</v>
      </c>
      <c r="R6" s="615"/>
      <c r="S6" s="614" t="s">
        <v>11</v>
      </c>
      <c r="T6" s="615"/>
      <c r="U6" s="550" t="s">
        <v>11</v>
      </c>
      <c r="V6" s="551"/>
      <c r="W6" s="613" t="s">
        <v>21</v>
      </c>
      <c r="X6" s="551"/>
      <c r="Y6" s="550" t="s">
        <v>11</v>
      </c>
      <c r="Z6" s="551"/>
      <c r="AA6" s="550" t="s">
        <v>21</v>
      </c>
      <c r="AB6" s="551"/>
      <c r="AC6" s="550" t="s">
        <v>11</v>
      </c>
      <c r="AD6" s="551"/>
      <c r="AE6" s="550" t="s">
        <v>9</v>
      </c>
      <c r="AF6" s="551"/>
      <c r="AG6" s="550" t="s">
        <v>9</v>
      </c>
      <c r="AH6" s="551"/>
      <c r="AI6" s="550"/>
      <c r="AJ6" s="551"/>
      <c r="AK6" s="550"/>
      <c r="AL6" s="551"/>
      <c r="AM6" s="550"/>
      <c r="AN6" s="55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8"/>
      <c r="BG6" s="8"/>
      <c r="BH6" s="8"/>
      <c r="BI6" s="8"/>
      <c r="BJ6" s="8"/>
      <c r="BK6" s="8"/>
      <c r="BL6" s="8"/>
      <c r="BM6" s="8"/>
      <c r="BN6" s="8"/>
    </row>
    <row r="7" spans="1:74" s="339" customFormat="1" ht="1" customHeight="1" x14ac:dyDescent="0.15">
      <c r="A7" s="330"/>
      <c r="B7" s="331"/>
      <c r="C7" s="332" t="s">
        <v>47</v>
      </c>
      <c r="D7" s="333" t="s">
        <v>10</v>
      </c>
      <c r="E7" s="334" t="s">
        <v>38</v>
      </c>
      <c r="F7" s="335" t="s">
        <v>48</v>
      </c>
      <c r="G7" s="336">
        <v>12</v>
      </c>
      <c r="H7" s="334" t="s">
        <v>45</v>
      </c>
      <c r="I7" s="337"/>
      <c r="J7" s="338"/>
      <c r="K7" s="337"/>
      <c r="L7" s="338"/>
      <c r="M7" s="337"/>
      <c r="N7" s="338"/>
      <c r="O7" s="337"/>
      <c r="P7" s="338"/>
      <c r="Q7" s="337"/>
      <c r="R7" s="338"/>
      <c r="S7" s="337"/>
      <c r="T7" s="338"/>
      <c r="U7" s="337"/>
      <c r="V7" s="338"/>
      <c r="W7" s="337"/>
      <c r="X7" s="338"/>
      <c r="Y7" s="337"/>
      <c r="Z7" s="338"/>
      <c r="AA7" s="337"/>
      <c r="AB7" s="338"/>
      <c r="AC7" s="337"/>
      <c r="AD7" s="338"/>
      <c r="AE7" s="337"/>
      <c r="AF7" s="338"/>
      <c r="AG7" s="337"/>
      <c r="AH7" s="338"/>
      <c r="AI7" s="337"/>
      <c r="AJ7" s="338"/>
      <c r="AK7" s="337"/>
      <c r="AL7" s="338"/>
      <c r="AM7" s="337"/>
      <c r="AN7" s="338"/>
      <c r="AO7" s="282"/>
      <c r="AP7" s="282"/>
      <c r="AQ7" s="282"/>
      <c r="AR7" s="282"/>
      <c r="AS7" s="282"/>
      <c r="AT7" s="282"/>
      <c r="AU7" s="282"/>
      <c r="AV7" s="282"/>
      <c r="AW7" s="330"/>
      <c r="AX7" s="282"/>
      <c r="AY7" s="282"/>
      <c r="AZ7" s="330"/>
      <c r="BA7" s="282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</row>
    <row r="8" spans="1:74" s="330" customFormat="1" ht="1" customHeight="1" x14ac:dyDescent="0.15">
      <c r="B8" s="331"/>
      <c r="C8" s="332" t="s">
        <v>50</v>
      </c>
      <c r="D8" s="333" t="s">
        <v>10</v>
      </c>
      <c r="E8" s="334">
        <v>1</v>
      </c>
      <c r="F8" s="335" t="s">
        <v>51</v>
      </c>
      <c r="G8" s="336">
        <v>30</v>
      </c>
      <c r="H8" s="334" t="s">
        <v>45</v>
      </c>
      <c r="I8" s="337"/>
      <c r="J8" s="338"/>
      <c r="K8" s="337"/>
      <c r="L8" s="338"/>
      <c r="M8" s="337"/>
      <c r="N8" s="338"/>
      <c r="O8" s="337"/>
      <c r="P8" s="338"/>
      <c r="Q8" s="337"/>
      <c r="R8" s="338"/>
      <c r="S8" s="337"/>
      <c r="T8" s="338"/>
      <c r="U8" s="337"/>
      <c r="V8" s="338"/>
      <c r="W8" s="337"/>
      <c r="X8" s="338"/>
      <c r="Y8" s="337"/>
      <c r="Z8" s="338"/>
      <c r="AA8" s="337"/>
      <c r="AB8" s="338"/>
      <c r="AC8" s="337"/>
      <c r="AD8" s="338"/>
      <c r="AE8" s="337"/>
      <c r="AF8" s="338"/>
      <c r="AG8" s="337"/>
      <c r="AH8" s="338"/>
      <c r="AI8" s="337"/>
      <c r="AJ8" s="338"/>
      <c r="AK8" s="337"/>
      <c r="AL8" s="338"/>
      <c r="AM8" s="337"/>
      <c r="AN8" s="338"/>
      <c r="AO8" s="282"/>
      <c r="AP8" s="282"/>
      <c r="AQ8" s="282"/>
      <c r="AR8" s="282"/>
      <c r="AS8" s="282"/>
      <c r="AT8" s="282"/>
      <c r="AU8" s="282"/>
      <c r="AV8" s="282"/>
      <c r="AX8" s="282"/>
      <c r="AY8" s="282"/>
      <c r="BA8" s="282"/>
    </row>
    <row r="9" spans="1:74" s="346" customFormat="1" ht="1" customHeight="1" x14ac:dyDescent="0.15">
      <c r="A9" s="340"/>
      <c r="B9" s="331"/>
      <c r="C9" s="332" t="s">
        <v>50</v>
      </c>
      <c r="D9" s="341" t="s">
        <v>10</v>
      </c>
      <c r="E9" s="334">
        <v>2</v>
      </c>
      <c r="F9" s="342" t="s">
        <v>56</v>
      </c>
      <c r="G9" s="343">
        <v>30</v>
      </c>
      <c r="H9" s="334" t="s">
        <v>45</v>
      </c>
      <c r="I9" s="344"/>
      <c r="J9" s="345"/>
      <c r="K9" s="344"/>
      <c r="L9" s="345"/>
      <c r="M9" s="344"/>
      <c r="N9" s="345"/>
      <c r="O9" s="344"/>
      <c r="P9" s="345"/>
      <c r="Q9" s="344"/>
      <c r="R9" s="345"/>
      <c r="S9" s="344"/>
      <c r="T9" s="345"/>
      <c r="U9" s="344"/>
      <c r="V9" s="345"/>
      <c r="W9" s="344"/>
      <c r="X9" s="345"/>
      <c r="Y9" s="344"/>
      <c r="Z9" s="345"/>
      <c r="AA9" s="344"/>
      <c r="AB9" s="345"/>
      <c r="AC9" s="344"/>
      <c r="AD9" s="345"/>
      <c r="AE9" s="344"/>
      <c r="AF9" s="345"/>
      <c r="AG9" s="344"/>
      <c r="AH9" s="345"/>
      <c r="AI9" s="344"/>
      <c r="AJ9" s="345"/>
      <c r="AK9" s="344"/>
      <c r="AL9" s="345"/>
      <c r="AM9" s="344"/>
      <c r="AN9" s="345"/>
      <c r="AO9" s="282"/>
      <c r="AP9" s="282"/>
      <c r="AQ9" s="282"/>
      <c r="AR9" s="282"/>
      <c r="AS9" s="282"/>
      <c r="AT9" s="282"/>
      <c r="AU9" s="282"/>
      <c r="AV9" s="282"/>
      <c r="AW9" s="340"/>
      <c r="AX9" s="282"/>
      <c r="AY9" s="282"/>
      <c r="AZ9" s="340"/>
      <c r="BA9" s="282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</row>
    <row r="10" spans="1:74" s="352" customFormat="1" ht="1" customHeight="1" x14ac:dyDescent="0.15">
      <c r="A10" s="347"/>
      <c r="B10" s="348"/>
      <c r="C10" s="332" t="s">
        <v>50</v>
      </c>
      <c r="D10" s="341" t="s">
        <v>10</v>
      </c>
      <c r="E10" s="349">
        <v>3</v>
      </c>
      <c r="F10" s="335" t="s">
        <v>62</v>
      </c>
      <c r="G10" s="336">
        <v>30</v>
      </c>
      <c r="H10" s="349" t="s">
        <v>45</v>
      </c>
      <c r="I10" s="350"/>
      <c r="J10" s="351"/>
      <c r="K10" s="350"/>
      <c r="L10" s="351"/>
      <c r="M10" s="350"/>
      <c r="N10" s="351"/>
      <c r="O10" s="350"/>
      <c r="P10" s="351"/>
      <c r="Q10" s="350"/>
      <c r="R10" s="351"/>
      <c r="S10" s="350"/>
      <c r="T10" s="351"/>
      <c r="U10" s="350"/>
      <c r="V10" s="351"/>
      <c r="W10" s="350"/>
      <c r="X10" s="351"/>
      <c r="Y10" s="350"/>
      <c r="Z10" s="351"/>
      <c r="AA10" s="350"/>
      <c r="AB10" s="351"/>
      <c r="AC10" s="350"/>
      <c r="AD10" s="351"/>
      <c r="AE10" s="350"/>
      <c r="AF10" s="351"/>
      <c r="AG10" s="350"/>
      <c r="AH10" s="351"/>
      <c r="AI10" s="350"/>
      <c r="AJ10" s="351"/>
      <c r="AK10" s="350"/>
      <c r="AL10" s="351"/>
      <c r="AM10" s="350"/>
      <c r="AN10" s="351"/>
      <c r="AO10" s="286"/>
      <c r="AP10" s="286">
        <f>IF(I10&gt;0,1,0)</f>
        <v>0</v>
      </c>
      <c r="AQ10" s="286">
        <f>IF(K10&gt;0,1,0)</f>
        <v>0</v>
      </c>
      <c r="AR10" s="286">
        <f>IF(M10&gt;0,1,0)</f>
        <v>0</v>
      </c>
      <c r="AS10" s="286">
        <f>IF(O10&gt;0,1,0)</f>
        <v>0</v>
      </c>
      <c r="AT10" s="286">
        <f>IF(Q10&gt;0,1,0)</f>
        <v>0</v>
      </c>
      <c r="AU10" s="286">
        <f>IF(S10&gt;0,1,0)</f>
        <v>0</v>
      </c>
      <c r="AV10" s="286">
        <f>IF(U10&gt;0,1,0)</f>
        <v>0</v>
      </c>
      <c r="AW10" s="286">
        <f>IF(W10&gt;0,1,0)</f>
        <v>0</v>
      </c>
      <c r="AX10" s="286">
        <f>IF(Y10&gt;0,1,0)</f>
        <v>0</v>
      </c>
      <c r="AY10" s="286">
        <f>IF(AA10&gt;0,1,0)</f>
        <v>0</v>
      </c>
      <c r="AZ10" s="286">
        <f>IF(AC10&gt;0,1,0)</f>
        <v>0</v>
      </c>
      <c r="BA10" s="286">
        <f>IF(AE10&gt;0,1,0)</f>
        <v>0</v>
      </c>
      <c r="BB10" s="286">
        <f>IF(AG10&gt;0,1,0)</f>
        <v>0</v>
      </c>
      <c r="BC10" s="286">
        <f>IF(AI10&gt;0,1,0)</f>
        <v>0</v>
      </c>
      <c r="BD10" s="286">
        <f>IF(AK10&gt;0,1,0)</f>
        <v>0</v>
      </c>
      <c r="BE10" s="286">
        <f>IF(AM10&gt;0,1,0)</f>
        <v>0</v>
      </c>
      <c r="BF10" s="287"/>
      <c r="BG10" s="287"/>
      <c r="BH10" s="287"/>
      <c r="BI10" s="287"/>
      <c r="BJ10" s="287"/>
      <c r="BK10" s="287"/>
      <c r="BL10" s="287"/>
      <c r="BM10" s="287"/>
      <c r="BN10" s="287"/>
      <c r="BO10" s="286"/>
      <c r="BP10" s="286"/>
      <c r="BQ10" s="286"/>
      <c r="BR10" s="286"/>
      <c r="BS10" s="286"/>
      <c r="BT10" s="286"/>
      <c r="BU10" s="286"/>
      <c r="BV10" s="286"/>
    </row>
    <row r="11" spans="1:74" s="352" customFormat="1" ht="19.5" customHeight="1" x14ac:dyDescent="0.15">
      <c r="A11" s="374"/>
      <c r="B11" s="290" t="s">
        <v>278</v>
      </c>
      <c r="C11" s="291" t="s">
        <v>279</v>
      </c>
      <c r="D11" s="292" t="s">
        <v>10</v>
      </c>
      <c r="E11" s="293">
        <v>1</v>
      </c>
      <c r="F11" s="294" t="s">
        <v>280</v>
      </c>
      <c r="G11" s="295">
        <v>63</v>
      </c>
      <c r="H11" s="293" t="s">
        <v>45</v>
      </c>
      <c r="I11" s="350"/>
      <c r="J11" s="351"/>
      <c r="K11" s="420"/>
      <c r="L11" s="421"/>
      <c r="M11" s="350"/>
      <c r="N11" s="351"/>
      <c r="O11" s="420"/>
      <c r="P11" s="421"/>
      <c r="Q11" s="350"/>
      <c r="R11" s="351"/>
      <c r="S11" s="420"/>
      <c r="T11" s="421"/>
      <c r="U11" s="420"/>
      <c r="V11" s="421"/>
      <c r="W11" s="350"/>
      <c r="X11" s="351"/>
      <c r="Y11" s="350"/>
      <c r="Z11" s="351"/>
      <c r="AA11" s="350"/>
      <c r="AB11" s="351"/>
      <c r="AC11" s="404">
        <v>2</v>
      </c>
      <c r="AD11" s="373" t="s">
        <v>288</v>
      </c>
      <c r="AE11" s="350"/>
      <c r="AF11" s="351"/>
      <c r="AG11" s="350"/>
      <c r="AH11" s="351"/>
      <c r="AI11" s="350"/>
      <c r="AJ11" s="351"/>
      <c r="AK11" s="350"/>
      <c r="AL11" s="351"/>
      <c r="AM11" s="350"/>
      <c r="AN11" s="351"/>
      <c r="AO11" s="286"/>
      <c r="AP11" s="286">
        <f t="shared" ref="AP11:AP23" si="0">IF(I11&gt;0,1,0)</f>
        <v>0</v>
      </c>
      <c r="AQ11" s="286">
        <f t="shared" ref="AQ11:AQ23" si="1">IF(K11&gt;0,1,0)</f>
        <v>0</v>
      </c>
      <c r="AR11" s="286">
        <f t="shared" ref="AR11:AR23" si="2">IF(M11&gt;0,1,0)</f>
        <v>0</v>
      </c>
      <c r="AS11" s="286">
        <f t="shared" ref="AS11:AS23" si="3">IF(O11&gt;0,1,0)</f>
        <v>0</v>
      </c>
      <c r="AT11" s="286">
        <f t="shared" ref="AT11:AT23" si="4">IF(Q11&gt;0,1,0)</f>
        <v>0</v>
      </c>
      <c r="AU11" s="286">
        <f t="shared" ref="AU11:AU23" si="5">IF(S11&gt;0,1,0)</f>
        <v>0</v>
      </c>
      <c r="AV11" s="286">
        <f t="shared" ref="AV11:AV23" si="6">IF(U11&gt;0,1,0)</f>
        <v>0</v>
      </c>
      <c r="AW11" s="286">
        <f t="shared" ref="AW11:AW23" si="7">IF(W11&gt;0,1,0)</f>
        <v>0</v>
      </c>
      <c r="AX11" s="286">
        <f t="shared" ref="AX11:AX23" si="8">IF(Y11&gt;0,1,0)</f>
        <v>0</v>
      </c>
      <c r="AY11" s="286">
        <f t="shared" ref="AY11:AY23" si="9">IF(AA11&gt;0,1,0)</f>
        <v>0</v>
      </c>
      <c r="AZ11" s="286">
        <f t="shared" ref="AZ11:AZ23" si="10">IF(AC11&gt;0,1,0)</f>
        <v>1</v>
      </c>
      <c r="BA11" s="286">
        <f t="shared" ref="BA11:BA23" si="11">IF(AE11&gt;0,1,0)</f>
        <v>0</v>
      </c>
      <c r="BB11" s="286">
        <f t="shared" ref="BB11:BB23" si="12">IF(AG11&gt;0,1,0)</f>
        <v>0</v>
      </c>
      <c r="BC11" s="286">
        <f t="shared" ref="BC11:BC23" si="13">IF(AI11&gt;0,1,0)</f>
        <v>0</v>
      </c>
      <c r="BD11" s="286">
        <f t="shared" ref="BD11:BD23" si="14">IF(AK11&gt;0,1,0)</f>
        <v>0</v>
      </c>
      <c r="BE11" s="286">
        <f t="shared" ref="BE11:BE23" si="15">IF(AM11&gt;0,1,0)</f>
        <v>0</v>
      </c>
      <c r="BF11" s="287"/>
      <c r="BG11" s="287"/>
      <c r="BH11" s="287"/>
      <c r="BI11" s="287"/>
      <c r="BJ11" s="287"/>
      <c r="BK11" s="287"/>
      <c r="BL11" s="287"/>
      <c r="BM11" s="287"/>
      <c r="BN11" s="287"/>
      <c r="BO11" s="286"/>
      <c r="BP11" s="286"/>
      <c r="BQ11" s="286"/>
      <c r="BR11" s="286"/>
      <c r="BS11" s="286"/>
      <c r="BT11" s="286"/>
      <c r="BU11" s="286"/>
      <c r="BV11" s="286"/>
    </row>
    <row r="12" spans="1:74" s="288" customFormat="1" ht="1" customHeight="1" x14ac:dyDescent="0.15">
      <c r="A12" s="283"/>
      <c r="B12" s="290" t="s">
        <v>251</v>
      </c>
      <c r="C12" s="291" t="s">
        <v>168</v>
      </c>
      <c r="D12" s="292" t="s">
        <v>10</v>
      </c>
      <c r="E12" s="293">
        <v>2</v>
      </c>
      <c r="F12" s="294" t="s">
        <v>137</v>
      </c>
      <c r="G12" s="295" t="s">
        <v>138</v>
      </c>
      <c r="H12" s="293" t="s">
        <v>139</v>
      </c>
      <c r="I12" s="284"/>
      <c r="J12" s="285"/>
      <c r="K12" s="284"/>
      <c r="L12" s="285"/>
      <c r="M12" s="284"/>
      <c r="N12" s="285"/>
      <c r="O12" s="284"/>
      <c r="P12" s="285"/>
      <c r="Q12" s="284"/>
      <c r="R12" s="285"/>
      <c r="S12" s="284"/>
      <c r="T12" s="285"/>
      <c r="U12" s="284"/>
      <c r="V12" s="285"/>
      <c r="W12" s="284"/>
      <c r="X12" s="285"/>
      <c r="Y12" s="284"/>
      <c r="Z12" s="285"/>
      <c r="AA12" s="284"/>
      <c r="AB12" s="285"/>
      <c r="AC12" s="284"/>
      <c r="AD12" s="285"/>
      <c r="AE12" s="284"/>
      <c r="AF12" s="285"/>
      <c r="AG12" s="284"/>
      <c r="AH12" s="285"/>
      <c r="AI12" s="284"/>
      <c r="AJ12" s="285"/>
      <c r="AK12" s="284"/>
      <c r="AL12" s="285"/>
      <c r="AM12" s="284"/>
      <c r="AN12" s="285"/>
      <c r="AO12" s="286"/>
      <c r="AP12" s="286">
        <f t="shared" si="0"/>
        <v>0</v>
      </c>
      <c r="AQ12" s="286">
        <f t="shared" si="1"/>
        <v>0</v>
      </c>
      <c r="AR12" s="286">
        <f t="shared" si="2"/>
        <v>0</v>
      </c>
      <c r="AS12" s="286">
        <f t="shared" si="3"/>
        <v>0</v>
      </c>
      <c r="AT12" s="286">
        <f t="shared" si="4"/>
        <v>0</v>
      </c>
      <c r="AU12" s="286">
        <f t="shared" si="5"/>
        <v>0</v>
      </c>
      <c r="AV12" s="286">
        <f t="shared" si="6"/>
        <v>0</v>
      </c>
      <c r="AW12" s="286">
        <f t="shared" si="7"/>
        <v>0</v>
      </c>
      <c r="AX12" s="286">
        <f t="shared" si="8"/>
        <v>0</v>
      </c>
      <c r="AY12" s="286">
        <f t="shared" si="9"/>
        <v>0</v>
      </c>
      <c r="AZ12" s="286">
        <f t="shared" si="10"/>
        <v>0</v>
      </c>
      <c r="BA12" s="286">
        <f t="shared" si="11"/>
        <v>0</v>
      </c>
      <c r="BB12" s="286">
        <f t="shared" si="12"/>
        <v>0</v>
      </c>
      <c r="BC12" s="286">
        <f t="shared" si="13"/>
        <v>0</v>
      </c>
      <c r="BD12" s="286">
        <f t="shared" si="14"/>
        <v>0</v>
      </c>
      <c r="BE12" s="286">
        <f t="shared" si="15"/>
        <v>0</v>
      </c>
      <c r="BF12" s="287"/>
      <c r="BG12" s="287"/>
      <c r="BH12" s="287"/>
      <c r="BI12" s="287"/>
      <c r="BJ12" s="287"/>
      <c r="BK12" s="287"/>
      <c r="BL12" s="287"/>
      <c r="BM12" s="287"/>
      <c r="BN12" s="287"/>
      <c r="BO12" s="286"/>
      <c r="BP12" s="286"/>
      <c r="BQ12" s="286"/>
      <c r="BR12" s="286"/>
      <c r="BS12" s="286"/>
      <c r="BT12" s="286"/>
      <c r="BU12" s="286"/>
      <c r="BV12" s="286"/>
    </row>
    <row r="13" spans="1:74" s="353" customFormat="1" ht="1" customHeight="1" x14ac:dyDescent="0.15">
      <c r="A13" s="347"/>
      <c r="B13" s="348"/>
      <c r="C13" s="332" t="s">
        <v>50</v>
      </c>
      <c r="D13" s="341" t="s">
        <v>10</v>
      </c>
      <c r="E13" s="349">
        <v>4</v>
      </c>
      <c r="F13" s="335" t="s">
        <v>65</v>
      </c>
      <c r="G13" s="336">
        <v>30</v>
      </c>
      <c r="H13" s="349" t="s">
        <v>45</v>
      </c>
      <c r="I13" s="350"/>
      <c r="J13" s="351"/>
      <c r="K13" s="350"/>
      <c r="L13" s="351"/>
      <c r="M13" s="350"/>
      <c r="N13" s="351"/>
      <c r="O13" s="350"/>
      <c r="P13" s="351"/>
      <c r="Q13" s="350"/>
      <c r="R13" s="351"/>
      <c r="S13" s="350"/>
      <c r="T13" s="351"/>
      <c r="U13" s="350"/>
      <c r="V13" s="351"/>
      <c r="W13" s="350"/>
      <c r="X13" s="351"/>
      <c r="Y13" s="350"/>
      <c r="Z13" s="351"/>
      <c r="AA13" s="350"/>
      <c r="AB13" s="351"/>
      <c r="AC13" s="350"/>
      <c r="AD13" s="351"/>
      <c r="AE13" s="350"/>
      <c r="AF13" s="351"/>
      <c r="AG13" s="350"/>
      <c r="AH13" s="351"/>
      <c r="AI13" s="350"/>
      <c r="AJ13" s="351"/>
      <c r="AK13" s="350"/>
      <c r="AL13" s="351"/>
      <c r="AM13" s="350"/>
      <c r="AN13" s="351"/>
      <c r="AO13" s="286"/>
      <c r="AP13" s="286">
        <f t="shared" si="0"/>
        <v>0</v>
      </c>
      <c r="AQ13" s="286">
        <f t="shared" si="1"/>
        <v>0</v>
      </c>
      <c r="AR13" s="286">
        <f t="shared" si="2"/>
        <v>0</v>
      </c>
      <c r="AS13" s="286">
        <f t="shared" si="3"/>
        <v>0</v>
      </c>
      <c r="AT13" s="286">
        <f t="shared" si="4"/>
        <v>0</v>
      </c>
      <c r="AU13" s="286">
        <f t="shared" si="5"/>
        <v>0</v>
      </c>
      <c r="AV13" s="286">
        <f t="shared" si="6"/>
        <v>0</v>
      </c>
      <c r="AW13" s="286">
        <f t="shared" si="7"/>
        <v>0</v>
      </c>
      <c r="AX13" s="286">
        <f t="shared" si="8"/>
        <v>0</v>
      </c>
      <c r="AY13" s="286">
        <f t="shared" si="9"/>
        <v>0</v>
      </c>
      <c r="AZ13" s="286">
        <f t="shared" si="10"/>
        <v>0</v>
      </c>
      <c r="BA13" s="286">
        <f t="shared" si="11"/>
        <v>0</v>
      </c>
      <c r="BB13" s="286">
        <f t="shared" si="12"/>
        <v>0</v>
      </c>
      <c r="BC13" s="286">
        <f t="shared" si="13"/>
        <v>0</v>
      </c>
      <c r="BD13" s="286">
        <f t="shared" si="14"/>
        <v>0</v>
      </c>
      <c r="BE13" s="286">
        <f t="shared" si="15"/>
        <v>0</v>
      </c>
      <c r="BF13" s="287"/>
      <c r="BG13" s="287"/>
      <c r="BH13" s="287"/>
      <c r="BI13" s="287"/>
      <c r="BJ13" s="287"/>
      <c r="BK13" s="287"/>
      <c r="BL13" s="287"/>
      <c r="BM13" s="287"/>
      <c r="BN13" s="287"/>
      <c r="BO13" s="286"/>
      <c r="BP13" s="286"/>
      <c r="BQ13" s="286"/>
      <c r="BR13" s="286"/>
      <c r="BS13" s="286"/>
      <c r="BT13" s="286"/>
      <c r="BU13" s="286"/>
      <c r="BV13" s="286"/>
    </row>
    <row r="14" spans="1:74" s="356" customFormat="1" ht="1" customHeight="1" x14ac:dyDescent="0.15">
      <c r="A14" s="354"/>
      <c r="B14" s="331"/>
      <c r="C14" s="332" t="s">
        <v>70</v>
      </c>
      <c r="D14" s="341" t="s">
        <v>10</v>
      </c>
      <c r="E14" s="349">
        <v>2</v>
      </c>
      <c r="F14" s="335" t="s">
        <v>71</v>
      </c>
      <c r="G14" s="355" t="s">
        <v>44</v>
      </c>
      <c r="H14" s="349" t="s">
        <v>45</v>
      </c>
      <c r="I14" s="350"/>
      <c r="J14" s="351"/>
      <c r="K14" s="350"/>
      <c r="L14" s="351"/>
      <c r="M14" s="350"/>
      <c r="N14" s="351"/>
      <c r="O14" s="350"/>
      <c r="P14" s="351"/>
      <c r="Q14" s="350"/>
      <c r="R14" s="351"/>
      <c r="S14" s="350"/>
      <c r="T14" s="351"/>
      <c r="U14" s="350"/>
      <c r="V14" s="351"/>
      <c r="W14" s="350"/>
      <c r="X14" s="351"/>
      <c r="Y14" s="350"/>
      <c r="Z14" s="351"/>
      <c r="AA14" s="350"/>
      <c r="AB14" s="351"/>
      <c r="AC14" s="350"/>
      <c r="AD14" s="351"/>
      <c r="AE14" s="350"/>
      <c r="AF14" s="351"/>
      <c r="AG14" s="350"/>
      <c r="AH14" s="351"/>
      <c r="AI14" s="350"/>
      <c r="AJ14" s="351"/>
      <c r="AK14" s="350"/>
      <c r="AL14" s="351"/>
      <c r="AM14" s="350"/>
      <c r="AN14" s="351"/>
      <c r="AO14" s="286"/>
      <c r="AP14" s="286">
        <f t="shared" si="0"/>
        <v>0</v>
      </c>
      <c r="AQ14" s="286">
        <f t="shared" si="1"/>
        <v>0</v>
      </c>
      <c r="AR14" s="286">
        <f t="shared" si="2"/>
        <v>0</v>
      </c>
      <c r="AS14" s="286">
        <f t="shared" si="3"/>
        <v>0</v>
      </c>
      <c r="AT14" s="286">
        <f t="shared" si="4"/>
        <v>0</v>
      </c>
      <c r="AU14" s="286">
        <f t="shared" si="5"/>
        <v>0</v>
      </c>
      <c r="AV14" s="286">
        <f t="shared" si="6"/>
        <v>0</v>
      </c>
      <c r="AW14" s="286">
        <f t="shared" si="7"/>
        <v>0</v>
      </c>
      <c r="AX14" s="286">
        <f t="shared" si="8"/>
        <v>0</v>
      </c>
      <c r="AY14" s="286">
        <f t="shared" si="9"/>
        <v>0</v>
      </c>
      <c r="AZ14" s="286">
        <f t="shared" si="10"/>
        <v>0</v>
      </c>
      <c r="BA14" s="286">
        <f t="shared" si="11"/>
        <v>0</v>
      </c>
      <c r="BB14" s="286">
        <f t="shared" si="12"/>
        <v>0</v>
      </c>
      <c r="BC14" s="286">
        <f t="shared" si="13"/>
        <v>0</v>
      </c>
      <c r="BD14" s="286">
        <f t="shared" si="14"/>
        <v>0</v>
      </c>
      <c r="BE14" s="286">
        <f t="shared" si="15"/>
        <v>0</v>
      </c>
      <c r="BF14" s="287"/>
      <c r="BG14" s="287"/>
      <c r="BH14" s="287"/>
      <c r="BI14" s="287"/>
      <c r="BJ14" s="287"/>
      <c r="BK14" s="287"/>
      <c r="BL14" s="287"/>
      <c r="BM14" s="287"/>
      <c r="BN14" s="287"/>
      <c r="BO14" s="286"/>
      <c r="BP14" s="286"/>
      <c r="BQ14" s="286"/>
      <c r="BR14" s="286"/>
      <c r="BS14" s="286"/>
      <c r="BT14" s="286"/>
      <c r="BU14" s="286"/>
      <c r="BV14" s="286"/>
    </row>
    <row r="15" spans="1:74" s="304" customFormat="1" ht="1" customHeight="1" x14ac:dyDescent="0.15">
      <c r="A15" s="283"/>
      <c r="B15" s="302" t="s">
        <v>244</v>
      </c>
      <c r="C15" s="291" t="s">
        <v>87</v>
      </c>
      <c r="D15" s="292" t="s">
        <v>10</v>
      </c>
      <c r="E15" s="293">
        <v>1</v>
      </c>
      <c r="F15" s="294" t="s">
        <v>170</v>
      </c>
      <c r="G15" s="303" t="s">
        <v>171</v>
      </c>
      <c r="H15" s="293" t="s">
        <v>172</v>
      </c>
      <c r="I15" s="284"/>
      <c r="J15" s="285"/>
      <c r="K15" s="284"/>
      <c r="L15" s="285"/>
      <c r="M15" s="284"/>
      <c r="N15" s="285"/>
      <c r="O15" s="284"/>
      <c r="P15" s="285"/>
      <c r="Q15" s="284"/>
      <c r="R15" s="285"/>
      <c r="S15" s="284"/>
      <c r="T15" s="285"/>
      <c r="U15" s="284"/>
      <c r="V15" s="285"/>
      <c r="W15" s="284"/>
      <c r="X15" s="285"/>
      <c r="Y15" s="284"/>
      <c r="Z15" s="285"/>
      <c r="AA15" s="284"/>
      <c r="AB15" s="285"/>
      <c r="AC15" s="284"/>
      <c r="AD15" s="285"/>
      <c r="AE15" s="284"/>
      <c r="AF15" s="285"/>
      <c r="AG15" s="284"/>
      <c r="AH15" s="285"/>
      <c r="AI15" s="284"/>
      <c r="AJ15" s="285"/>
      <c r="AK15" s="284"/>
      <c r="AL15" s="285"/>
      <c r="AM15" s="284"/>
      <c r="AN15" s="285"/>
      <c r="AO15" s="286"/>
      <c r="AP15" s="286">
        <f t="shared" si="0"/>
        <v>0</v>
      </c>
      <c r="AQ15" s="286">
        <f t="shared" si="1"/>
        <v>0</v>
      </c>
      <c r="AR15" s="286">
        <f t="shared" si="2"/>
        <v>0</v>
      </c>
      <c r="AS15" s="286">
        <f t="shared" si="3"/>
        <v>0</v>
      </c>
      <c r="AT15" s="286">
        <f t="shared" si="4"/>
        <v>0</v>
      </c>
      <c r="AU15" s="286">
        <f t="shared" si="5"/>
        <v>0</v>
      </c>
      <c r="AV15" s="286">
        <f t="shared" si="6"/>
        <v>0</v>
      </c>
      <c r="AW15" s="286">
        <f t="shared" si="7"/>
        <v>0</v>
      </c>
      <c r="AX15" s="286">
        <f t="shared" si="8"/>
        <v>0</v>
      </c>
      <c r="AY15" s="286">
        <f t="shared" si="9"/>
        <v>0</v>
      </c>
      <c r="AZ15" s="286">
        <f t="shared" si="10"/>
        <v>0</v>
      </c>
      <c r="BA15" s="286">
        <f t="shared" si="11"/>
        <v>0</v>
      </c>
      <c r="BB15" s="286">
        <f t="shared" si="12"/>
        <v>0</v>
      </c>
      <c r="BC15" s="286">
        <f t="shared" si="13"/>
        <v>0</v>
      </c>
      <c r="BD15" s="286">
        <f t="shared" si="14"/>
        <v>0</v>
      </c>
      <c r="BE15" s="286">
        <f t="shared" si="15"/>
        <v>0</v>
      </c>
      <c r="BF15" s="287"/>
      <c r="BG15" s="287"/>
      <c r="BH15" s="287"/>
      <c r="BI15" s="287"/>
      <c r="BJ15" s="287"/>
      <c r="BK15" s="287"/>
      <c r="BL15" s="287"/>
      <c r="BM15" s="287"/>
      <c r="BN15" s="287"/>
      <c r="BO15" s="286"/>
      <c r="BP15" s="286"/>
      <c r="BQ15" s="286"/>
      <c r="BR15" s="286"/>
      <c r="BS15" s="286"/>
      <c r="BT15" s="286"/>
      <c r="BU15" s="286"/>
      <c r="BV15" s="286"/>
    </row>
    <row r="16" spans="1:74" s="304" customFormat="1" ht="1" customHeight="1" x14ac:dyDescent="0.15">
      <c r="A16" s="283"/>
      <c r="B16" s="302" t="s">
        <v>253</v>
      </c>
      <c r="C16" s="291" t="s">
        <v>254</v>
      </c>
      <c r="D16" s="292" t="s">
        <v>10</v>
      </c>
      <c r="E16" s="293">
        <v>2</v>
      </c>
      <c r="F16" s="294" t="s">
        <v>255</v>
      </c>
      <c r="G16" s="303" t="s">
        <v>256</v>
      </c>
      <c r="H16" s="293" t="s">
        <v>257</v>
      </c>
      <c r="I16" s="284"/>
      <c r="J16" s="285"/>
      <c r="K16" s="284"/>
      <c r="L16" s="285"/>
      <c r="M16" s="284"/>
      <c r="N16" s="285"/>
      <c r="O16" s="284"/>
      <c r="P16" s="285"/>
      <c r="Q16" s="284"/>
      <c r="R16" s="285"/>
      <c r="S16" s="284"/>
      <c r="T16" s="285"/>
      <c r="U16" s="284"/>
      <c r="V16" s="285"/>
      <c r="W16" s="284"/>
      <c r="X16" s="285"/>
      <c r="Y16" s="284"/>
      <c r="Z16" s="285"/>
      <c r="AA16" s="284"/>
      <c r="AB16" s="285"/>
      <c r="AC16" s="284"/>
      <c r="AD16" s="285"/>
      <c r="AE16" s="284"/>
      <c r="AF16" s="285"/>
      <c r="AG16" s="284"/>
      <c r="AH16" s="285"/>
      <c r="AI16" s="284"/>
      <c r="AJ16" s="285"/>
      <c r="AK16" s="284"/>
      <c r="AL16" s="285"/>
      <c r="AM16" s="284"/>
      <c r="AN16" s="285"/>
      <c r="AO16" s="286"/>
      <c r="AP16" s="286">
        <f t="shared" si="0"/>
        <v>0</v>
      </c>
      <c r="AQ16" s="286">
        <f t="shared" si="1"/>
        <v>0</v>
      </c>
      <c r="AR16" s="286">
        <f t="shared" si="2"/>
        <v>0</v>
      </c>
      <c r="AS16" s="286">
        <f t="shared" si="3"/>
        <v>0</v>
      </c>
      <c r="AT16" s="286">
        <f t="shared" si="4"/>
        <v>0</v>
      </c>
      <c r="AU16" s="286">
        <f t="shared" si="5"/>
        <v>0</v>
      </c>
      <c r="AV16" s="286">
        <f t="shared" si="6"/>
        <v>0</v>
      </c>
      <c r="AW16" s="286">
        <f t="shared" si="7"/>
        <v>0</v>
      </c>
      <c r="AX16" s="286">
        <f t="shared" si="8"/>
        <v>0</v>
      </c>
      <c r="AY16" s="286">
        <f t="shared" si="9"/>
        <v>0</v>
      </c>
      <c r="AZ16" s="286">
        <f t="shared" si="10"/>
        <v>0</v>
      </c>
      <c r="BA16" s="286">
        <f t="shared" si="11"/>
        <v>0</v>
      </c>
      <c r="BB16" s="286">
        <f t="shared" si="12"/>
        <v>0</v>
      </c>
      <c r="BC16" s="286">
        <f t="shared" si="13"/>
        <v>0</v>
      </c>
      <c r="BD16" s="286">
        <f t="shared" si="14"/>
        <v>0</v>
      </c>
      <c r="BE16" s="286">
        <f t="shared" si="15"/>
        <v>0</v>
      </c>
      <c r="BF16" s="287"/>
      <c r="BG16" s="287"/>
      <c r="BH16" s="287"/>
      <c r="BI16" s="287"/>
      <c r="BJ16" s="287"/>
      <c r="BK16" s="287"/>
      <c r="BL16" s="287"/>
      <c r="BM16" s="287"/>
      <c r="BN16" s="287"/>
      <c r="BO16" s="286"/>
      <c r="BP16" s="286"/>
      <c r="BQ16" s="286"/>
      <c r="BR16" s="286"/>
      <c r="BS16" s="286"/>
      <c r="BT16" s="286"/>
      <c r="BU16" s="286"/>
      <c r="BV16" s="286"/>
    </row>
    <row r="17" spans="1:74" s="305" customFormat="1" ht="1" customHeight="1" x14ac:dyDescent="0.15">
      <c r="A17" s="289"/>
      <c r="B17" s="296" t="s">
        <v>226</v>
      </c>
      <c r="C17" s="297" t="s">
        <v>228</v>
      </c>
      <c r="D17" s="298" t="s">
        <v>42</v>
      </c>
      <c r="E17" s="299">
        <v>1</v>
      </c>
      <c r="F17" s="300" t="s">
        <v>227</v>
      </c>
      <c r="G17" s="301" t="s">
        <v>149</v>
      </c>
      <c r="H17" s="299" t="s">
        <v>45</v>
      </c>
      <c r="I17" s="284"/>
      <c r="J17" s="285"/>
      <c r="K17" s="284"/>
      <c r="L17" s="285"/>
      <c r="M17" s="284"/>
      <c r="N17" s="285"/>
      <c r="O17" s="284"/>
      <c r="P17" s="285"/>
      <c r="Q17" s="284"/>
      <c r="R17" s="285"/>
      <c r="S17" s="284"/>
      <c r="T17" s="285"/>
      <c r="U17" s="284"/>
      <c r="V17" s="285"/>
      <c r="W17" s="284"/>
      <c r="X17" s="285"/>
      <c r="Y17" s="284"/>
      <c r="Z17" s="285"/>
      <c r="AA17" s="284"/>
      <c r="AB17" s="285"/>
      <c r="AC17" s="284"/>
      <c r="AD17" s="285"/>
      <c r="AE17" s="284"/>
      <c r="AF17" s="285"/>
      <c r="AG17" s="284"/>
      <c r="AH17" s="285"/>
      <c r="AI17" s="284"/>
      <c r="AJ17" s="285"/>
      <c r="AK17" s="284"/>
      <c r="AL17" s="285"/>
      <c r="AM17" s="284"/>
      <c r="AN17" s="285"/>
      <c r="AO17" s="286"/>
      <c r="AP17" s="286">
        <f t="shared" si="0"/>
        <v>0</v>
      </c>
      <c r="AQ17" s="286">
        <f t="shared" si="1"/>
        <v>0</v>
      </c>
      <c r="AR17" s="286">
        <f t="shared" si="2"/>
        <v>0</v>
      </c>
      <c r="AS17" s="286">
        <f t="shared" si="3"/>
        <v>0</v>
      </c>
      <c r="AT17" s="286">
        <f t="shared" si="4"/>
        <v>0</v>
      </c>
      <c r="AU17" s="286">
        <f t="shared" si="5"/>
        <v>0</v>
      </c>
      <c r="AV17" s="286">
        <f t="shared" si="6"/>
        <v>0</v>
      </c>
      <c r="AW17" s="286">
        <f t="shared" si="7"/>
        <v>0</v>
      </c>
      <c r="AX17" s="286">
        <f t="shared" si="8"/>
        <v>0</v>
      </c>
      <c r="AY17" s="286">
        <f t="shared" si="9"/>
        <v>0</v>
      </c>
      <c r="AZ17" s="286">
        <f t="shared" si="10"/>
        <v>0</v>
      </c>
      <c r="BA17" s="286">
        <f t="shared" si="11"/>
        <v>0</v>
      </c>
      <c r="BB17" s="286">
        <f t="shared" si="12"/>
        <v>0</v>
      </c>
      <c r="BC17" s="286">
        <f t="shared" si="13"/>
        <v>0</v>
      </c>
      <c r="BD17" s="286">
        <f t="shared" si="14"/>
        <v>0</v>
      </c>
      <c r="BE17" s="286">
        <f t="shared" si="15"/>
        <v>0</v>
      </c>
      <c r="BF17" s="287"/>
      <c r="BG17" s="287"/>
      <c r="BH17" s="287"/>
      <c r="BI17" s="287"/>
      <c r="BJ17" s="287"/>
      <c r="BK17" s="287"/>
      <c r="BL17" s="287"/>
      <c r="BM17" s="287"/>
      <c r="BN17" s="287"/>
      <c r="BO17" s="286"/>
      <c r="BP17" s="286"/>
      <c r="BQ17" s="286"/>
      <c r="BR17" s="286"/>
      <c r="BS17" s="286"/>
      <c r="BT17" s="286"/>
      <c r="BU17" s="286"/>
      <c r="BV17" s="286"/>
    </row>
    <row r="18" spans="1:74" s="305" customFormat="1" ht="19.5" customHeight="1" x14ac:dyDescent="0.15">
      <c r="A18" s="365"/>
      <c r="B18" s="366" t="s">
        <v>226</v>
      </c>
      <c r="C18" s="367" t="s">
        <v>271</v>
      </c>
      <c r="D18" s="371" t="s">
        <v>10</v>
      </c>
      <c r="E18" s="368" t="s">
        <v>38</v>
      </c>
      <c r="F18" s="370" t="s">
        <v>272</v>
      </c>
      <c r="G18" s="369" t="s">
        <v>273</v>
      </c>
      <c r="H18" s="368" t="s">
        <v>45</v>
      </c>
      <c r="I18" s="372">
        <v>32</v>
      </c>
      <c r="J18" s="373" t="s">
        <v>276</v>
      </c>
      <c r="K18" s="372">
        <v>35</v>
      </c>
      <c r="L18" s="373" t="s">
        <v>276</v>
      </c>
      <c r="M18" s="284"/>
      <c r="N18" s="285"/>
      <c r="O18" s="405">
        <v>14</v>
      </c>
      <c r="P18" s="373" t="s">
        <v>276</v>
      </c>
      <c r="Q18" s="372"/>
      <c r="R18" s="373" t="s">
        <v>277</v>
      </c>
      <c r="S18" s="372">
        <v>20</v>
      </c>
      <c r="T18" s="373" t="s">
        <v>276</v>
      </c>
      <c r="U18" s="372">
        <v>59</v>
      </c>
      <c r="V18" s="373" t="s">
        <v>276</v>
      </c>
      <c r="W18" s="284"/>
      <c r="X18" s="285"/>
      <c r="Y18" s="372">
        <v>10</v>
      </c>
      <c r="Z18" s="373" t="s">
        <v>286</v>
      </c>
      <c r="AA18" s="372"/>
      <c r="AB18" s="373" t="s">
        <v>209</v>
      </c>
      <c r="AC18" s="422"/>
      <c r="AD18" s="423"/>
      <c r="AE18" s="372">
        <v>7</v>
      </c>
      <c r="AF18" s="373" t="s">
        <v>288</v>
      </c>
      <c r="AG18" s="372">
        <v>5</v>
      </c>
      <c r="AH18" s="373" t="s">
        <v>289</v>
      </c>
      <c r="AI18" s="284"/>
      <c r="AJ18" s="285"/>
      <c r="AK18" s="284"/>
      <c r="AL18" s="285"/>
      <c r="AM18" s="284"/>
      <c r="AN18" s="285"/>
      <c r="AO18" s="286"/>
      <c r="AP18" s="286">
        <f t="shared" si="0"/>
        <v>1</v>
      </c>
      <c r="AQ18" s="286">
        <f t="shared" si="1"/>
        <v>1</v>
      </c>
      <c r="AR18" s="286">
        <f t="shared" si="2"/>
        <v>0</v>
      </c>
      <c r="AS18" s="286">
        <f t="shared" si="3"/>
        <v>1</v>
      </c>
      <c r="AT18" s="286">
        <f t="shared" si="4"/>
        <v>0</v>
      </c>
      <c r="AU18" s="286">
        <f t="shared" si="5"/>
        <v>1</v>
      </c>
      <c r="AV18" s="286">
        <f t="shared" si="6"/>
        <v>1</v>
      </c>
      <c r="AW18" s="286">
        <f t="shared" si="7"/>
        <v>0</v>
      </c>
      <c r="AX18" s="286">
        <f t="shared" si="8"/>
        <v>1</v>
      </c>
      <c r="AY18" s="286">
        <f t="shared" si="9"/>
        <v>0</v>
      </c>
      <c r="AZ18" s="286">
        <f t="shared" si="10"/>
        <v>0</v>
      </c>
      <c r="BA18" s="286">
        <f t="shared" si="11"/>
        <v>1</v>
      </c>
      <c r="BB18" s="286">
        <f t="shared" si="12"/>
        <v>1</v>
      </c>
      <c r="BC18" s="286">
        <f t="shared" si="13"/>
        <v>0</v>
      </c>
      <c r="BD18" s="286">
        <f t="shared" si="14"/>
        <v>0</v>
      </c>
      <c r="BE18" s="286">
        <f t="shared" si="15"/>
        <v>0</v>
      </c>
      <c r="BF18" s="287"/>
      <c r="BG18" s="287"/>
      <c r="BH18" s="287"/>
      <c r="BI18" s="287"/>
      <c r="BJ18" s="287"/>
      <c r="BK18" s="287"/>
      <c r="BL18" s="287"/>
      <c r="BM18" s="287"/>
      <c r="BN18" s="287"/>
      <c r="BO18" s="286"/>
      <c r="BP18" s="286"/>
      <c r="BQ18" s="286"/>
      <c r="BR18" s="286"/>
      <c r="BS18" s="286"/>
      <c r="BT18" s="286"/>
      <c r="BU18" s="286"/>
      <c r="BV18" s="286"/>
    </row>
    <row r="19" spans="1:74" s="286" customFormat="1" ht="1" customHeight="1" x14ac:dyDescent="0.15">
      <c r="A19" s="357"/>
      <c r="B19" s="331"/>
      <c r="C19" s="332" t="s">
        <v>70</v>
      </c>
      <c r="D19" s="341" t="s">
        <v>10</v>
      </c>
      <c r="E19" s="349">
        <v>3</v>
      </c>
      <c r="F19" s="335" t="s">
        <v>73</v>
      </c>
      <c r="G19" s="355" t="s">
        <v>44</v>
      </c>
      <c r="H19" s="349" t="s">
        <v>45</v>
      </c>
      <c r="I19" s="350"/>
      <c r="J19" s="351"/>
      <c r="K19" s="350"/>
      <c r="L19" s="351"/>
      <c r="M19" s="350"/>
      <c r="N19" s="351"/>
      <c r="O19" s="350"/>
      <c r="P19" s="351"/>
      <c r="Q19" s="350"/>
      <c r="R19" s="351"/>
      <c r="S19" s="350"/>
      <c r="T19" s="351"/>
      <c r="U19" s="350"/>
      <c r="V19" s="351"/>
      <c r="W19" s="350"/>
      <c r="X19" s="351"/>
      <c r="Y19" s="350"/>
      <c r="Z19" s="351"/>
      <c r="AA19" s="350"/>
      <c r="AB19" s="351"/>
      <c r="AC19" s="350"/>
      <c r="AD19" s="351"/>
      <c r="AE19" s="350"/>
      <c r="AF19" s="351"/>
      <c r="AG19" s="350"/>
      <c r="AH19" s="351"/>
      <c r="AI19" s="350"/>
      <c r="AJ19" s="351"/>
      <c r="AK19" s="350"/>
      <c r="AL19" s="351"/>
      <c r="AM19" s="350"/>
      <c r="AN19" s="351"/>
      <c r="AP19" s="286">
        <f t="shared" si="0"/>
        <v>0</v>
      </c>
      <c r="AQ19" s="286">
        <f t="shared" si="1"/>
        <v>0</v>
      </c>
      <c r="AR19" s="286">
        <f t="shared" si="2"/>
        <v>0</v>
      </c>
      <c r="AS19" s="286">
        <f t="shared" si="3"/>
        <v>0</v>
      </c>
      <c r="AT19" s="286">
        <f t="shared" si="4"/>
        <v>0</v>
      </c>
      <c r="AU19" s="286">
        <f t="shared" si="5"/>
        <v>0</v>
      </c>
      <c r="AV19" s="286">
        <f t="shared" si="6"/>
        <v>0</v>
      </c>
      <c r="AW19" s="286">
        <f t="shared" si="7"/>
        <v>0</v>
      </c>
      <c r="AX19" s="286">
        <f t="shared" si="8"/>
        <v>0</v>
      </c>
      <c r="AY19" s="286">
        <f t="shared" si="9"/>
        <v>0</v>
      </c>
      <c r="AZ19" s="286">
        <f t="shared" si="10"/>
        <v>0</v>
      </c>
      <c r="BA19" s="286">
        <f t="shared" si="11"/>
        <v>0</v>
      </c>
      <c r="BB19" s="286">
        <f t="shared" si="12"/>
        <v>0</v>
      </c>
      <c r="BC19" s="286">
        <f t="shared" si="13"/>
        <v>0</v>
      </c>
      <c r="BD19" s="286">
        <f t="shared" si="14"/>
        <v>0</v>
      </c>
      <c r="BE19" s="286">
        <f t="shared" si="15"/>
        <v>0</v>
      </c>
      <c r="BF19" s="287"/>
      <c r="BG19" s="287"/>
      <c r="BH19" s="287"/>
      <c r="BI19" s="287"/>
      <c r="BJ19" s="287"/>
      <c r="BK19" s="287"/>
      <c r="BL19" s="287"/>
      <c r="BM19" s="287"/>
      <c r="BN19" s="287"/>
    </row>
    <row r="20" spans="1:74" s="286" customFormat="1" ht="1" customHeight="1" x14ac:dyDescent="0.15">
      <c r="A20" s="283"/>
      <c r="B20" s="302" t="s">
        <v>246</v>
      </c>
      <c r="C20" s="291" t="s">
        <v>87</v>
      </c>
      <c r="D20" s="292" t="s">
        <v>10</v>
      </c>
      <c r="E20" s="293">
        <v>2</v>
      </c>
      <c r="F20" s="294" t="s">
        <v>247</v>
      </c>
      <c r="G20" s="303" t="s">
        <v>248</v>
      </c>
      <c r="H20" s="293" t="s">
        <v>249</v>
      </c>
      <c r="I20" s="284"/>
      <c r="J20" s="285"/>
      <c r="K20" s="284"/>
      <c r="L20" s="285"/>
      <c r="M20" s="284"/>
      <c r="N20" s="285"/>
      <c r="O20" s="284"/>
      <c r="P20" s="285"/>
      <c r="Q20" s="284"/>
      <c r="R20" s="285"/>
      <c r="S20" s="284"/>
      <c r="T20" s="285"/>
      <c r="U20" s="284"/>
      <c r="V20" s="285"/>
      <c r="W20" s="284"/>
      <c r="X20" s="285"/>
      <c r="Y20" s="284"/>
      <c r="Z20" s="285"/>
      <c r="AA20" s="284"/>
      <c r="AB20" s="285"/>
      <c r="AC20" s="284"/>
      <c r="AD20" s="285"/>
      <c r="AE20" s="284"/>
      <c r="AF20" s="285"/>
      <c r="AG20" s="284"/>
      <c r="AH20" s="285"/>
      <c r="AI20" s="284"/>
      <c r="AJ20" s="285"/>
      <c r="AK20" s="284"/>
      <c r="AL20" s="285"/>
      <c r="AM20" s="284"/>
      <c r="AN20" s="285"/>
      <c r="AP20" s="286">
        <f t="shared" si="0"/>
        <v>0</v>
      </c>
      <c r="AQ20" s="286">
        <f t="shared" si="1"/>
        <v>0</v>
      </c>
      <c r="AR20" s="286">
        <f t="shared" si="2"/>
        <v>0</v>
      </c>
      <c r="AS20" s="286">
        <f t="shared" si="3"/>
        <v>0</v>
      </c>
      <c r="AT20" s="286">
        <f t="shared" si="4"/>
        <v>0</v>
      </c>
      <c r="AU20" s="286">
        <f t="shared" si="5"/>
        <v>0</v>
      </c>
      <c r="AV20" s="286">
        <f t="shared" si="6"/>
        <v>0</v>
      </c>
      <c r="AW20" s="286">
        <f t="shared" si="7"/>
        <v>0</v>
      </c>
      <c r="AX20" s="286">
        <f t="shared" si="8"/>
        <v>0</v>
      </c>
      <c r="AY20" s="286">
        <f t="shared" si="9"/>
        <v>0</v>
      </c>
      <c r="AZ20" s="286">
        <f t="shared" si="10"/>
        <v>0</v>
      </c>
      <c r="BA20" s="286">
        <f t="shared" si="11"/>
        <v>0</v>
      </c>
      <c r="BB20" s="286">
        <f t="shared" si="12"/>
        <v>0</v>
      </c>
      <c r="BC20" s="286">
        <f t="shared" si="13"/>
        <v>0</v>
      </c>
      <c r="BD20" s="286">
        <f t="shared" si="14"/>
        <v>0</v>
      </c>
      <c r="BE20" s="286">
        <f t="shared" si="15"/>
        <v>0</v>
      </c>
      <c r="BF20" s="287"/>
      <c r="BG20" s="287"/>
      <c r="BH20" s="287"/>
      <c r="BI20" s="287"/>
      <c r="BJ20" s="287"/>
      <c r="BK20" s="287"/>
      <c r="BL20" s="287"/>
      <c r="BM20" s="287"/>
      <c r="BN20" s="287"/>
    </row>
    <row r="21" spans="1:74" s="286" customFormat="1" ht="1" customHeight="1" x14ac:dyDescent="0.15">
      <c r="A21" s="357"/>
      <c r="B21" s="331"/>
      <c r="C21" s="332" t="s">
        <v>70</v>
      </c>
      <c r="D21" s="341" t="s">
        <v>10</v>
      </c>
      <c r="E21" s="349">
        <v>4</v>
      </c>
      <c r="F21" s="335" t="s">
        <v>75</v>
      </c>
      <c r="G21" s="355" t="s">
        <v>44</v>
      </c>
      <c r="H21" s="349" t="s">
        <v>45</v>
      </c>
      <c r="I21" s="350"/>
      <c r="J21" s="351"/>
      <c r="K21" s="350"/>
      <c r="L21" s="351"/>
      <c r="M21" s="350"/>
      <c r="N21" s="351"/>
      <c r="O21" s="350"/>
      <c r="P21" s="351"/>
      <c r="Q21" s="350"/>
      <c r="R21" s="351"/>
      <c r="S21" s="350"/>
      <c r="T21" s="351"/>
      <c r="U21" s="350"/>
      <c r="V21" s="351"/>
      <c r="W21" s="350"/>
      <c r="X21" s="351"/>
      <c r="Y21" s="350"/>
      <c r="Z21" s="351"/>
      <c r="AA21" s="350"/>
      <c r="AB21" s="351"/>
      <c r="AC21" s="350"/>
      <c r="AD21" s="351"/>
      <c r="AE21" s="350"/>
      <c r="AF21" s="351"/>
      <c r="AG21" s="350"/>
      <c r="AH21" s="351"/>
      <c r="AI21" s="350"/>
      <c r="AJ21" s="351"/>
      <c r="AK21" s="350"/>
      <c r="AL21" s="351"/>
      <c r="AM21" s="350"/>
      <c r="AN21" s="351"/>
      <c r="AP21" s="286">
        <f t="shared" si="0"/>
        <v>0</v>
      </c>
      <c r="AQ21" s="286">
        <f t="shared" si="1"/>
        <v>0</v>
      </c>
      <c r="AR21" s="286">
        <f t="shared" si="2"/>
        <v>0</v>
      </c>
      <c r="AS21" s="286">
        <f t="shared" si="3"/>
        <v>0</v>
      </c>
      <c r="AT21" s="286">
        <f t="shared" si="4"/>
        <v>0</v>
      </c>
      <c r="AU21" s="286">
        <f t="shared" si="5"/>
        <v>0</v>
      </c>
      <c r="AV21" s="286">
        <f t="shared" si="6"/>
        <v>0</v>
      </c>
      <c r="AW21" s="286">
        <f t="shared" si="7"/>
        <v>0</v>
      </c>
      <c r="AX21" s="286">
        <f t="shared" si="8"/>
        <v>0</v>
      </c>
      <c r="AY21" s="286">
        <f t="shared" si="9"/>
        <v>0</v>
      </c>
      <c r="AZ21" s="286">
        <f t="shared" si="10"/>
        <v>0</v>
      </c>
      <c r="BA21" s="286">
        <f t="shared" si="11"/>
        <v>0</v>
      </c>
      <c r="BB21" s="286">
        <f t="shared" si="12"/>
        <v>0</v>
      </c>
      <c r="BC21" s="286">
        <f t="shared" si="13"/>
        <v>0</v>
      </c>
      <c r="BD21" s="286">
        <f t="shared" si="14"/>
        <v>0</v>
      </c>
      <c r="BE21" s="286">
        <f t="shared" si="15"/>
        <v>0</v>
      </c>
      <c r="BF21" s="287"/>
      <c r="BG21" s="287"/>
      <c r="BH21" s="287"/>
      <c r="BI21" s="287"/>
      <c r="BJ21" s="287"/>
      <c r="BK21" s="287"/>
      <c r="BL21" s="287"/>
      <c r="BM21" s="287"/>
      <c r="BN21" s="287"/>
    </row>
    <row r="22" spans="1:74" s="307" customFormat="1" ht="1" customHeight="1" x14ac:dyDescent="0.15">
      <c r="A22" s="289"/>
      <c r="B22" s="302" t="s">
        <v>260</v>
      </c>
      <c r="C22" s="291" t="s">
        <v>78</v>
      </c>
      <c r="D22" s="292" t="s">
        <v>10</v>
      </c>
      <c r="E22" s="293">
        <v>1</v>
      </c>
      <c r="F22" s="294" t="s">
        <v>79</v>
      </c>
      <c r="G22" s="303" t="s">
        <v>80</v>
      </c>
      <c r="H22" s="293" t="s">
        <v>81</v>
      </c>
      <c r="I22" s="284"/>
      <c r="J22" s="285"/>
      <c r="K22" s="284"/>
      <c r="L22" s="285"/>
      <c r="M22" s="284"/>
      <c r="N22" s="285"/>
      <c r="O22" s="284"/>
      <c r="P22" s="285"/>
      <c r="Q22" s="284"/>
      <c r="R22" s="285"/>
      <c r="S22" s="284"/>
      <c r="T22" s="285"/>
      <c r="U22" s="284"/>
      <c r="V22" s="285"/>
      <c r="W22" s="284"/>
      <c r="X22" s="285"/>
      <c r="Y22" s="284"/>
      <c r="Z22" s="285"/>
      <c r="AA22" s="284"/>
      <c r="AB22" s="285"/>
      <c r="AC22" s="284"/>
      <c r="AD22" s="285"/>
      <c r="AE22" s="284"/>
      <c r="AF22" s="285"/>
      <c r="AG22" s="284"/>
      <c r="AH22" s="285"/>
      <c r="AI22" s="284"/>
      <c r="AJ22" s="285"/>
      <c r="AK22" s="284"/>
      <c r="AL22" s="285"/>
      <c r="AM22" s="284"/>
      <c r="AN22" s="285"/>
      <c r="AP22" s="286">
        <f t="shared" si="0"/>
        <v>0</v>
      </c>
      <c r="AQ22" s="286">
        <f t="shared" si="1"/>
        <v>0</v>
      </c>
      <c r="AR22" s="286">
        <f t="shared" si="2"/>
        <v>0</v>
      </c>
      <c r="AS22" s="286">
        <f t="shared" si="3"/>
        <v>0</v>
      </c>
      <c r="AT22" s="286">
        <f t="shared" si="4"/>
        <v>0</v>
      </c>
      <c r="AU22" s="286">
        <f t="shared" si="5"/>
        <v>0</v>
      </c>
      <c r="AV22" s="286">
        <f t="shared" si="6"/>
        <v>0</v>
      </c>
      <c r="AW22" s="286">
        <f t="shared" si="7"/>
        <v>0</v>
      </c>
      <c r="AX22" s="286">
        <f t="shared" si="8"/>
        <v>0</v>
      </c>
      <c r="AY22" s="286">
        <f t="shared" si="9"/>
        <v>0</v>
      </c>
      <c r="AZ22" s="286">
        <f t="shared" si="10"/>
        <v>0</v>
      </c>
      <c r="BA22" s="286">
        <f t="shared" si="11"/>
        <v>0</v>
      </c>
      <c r="BB22" s="286">
        <f t="shared" si="12"/>
        <v>0</v>
      </c>
      <c r="BC22" s="286">
        <f t="shared" si="13"/>
        <v>0</v>
      </c>
      <c r="BD22" s="286">
        <f t="shared" si="14"/>
        <v>0</v>
      </c>
      <c r="BE22" s="286">
        <f t="shared" si="15"/>
        <v>0</v>
      </c>
      <c r="BF22" s="308"/>
      <c r="BG22" s="308"/>
      <c r="BH22" s="308"/>
      <c r="BI22" s="308"/>
      <c r="BJ22" s="308"/>
      <c r="BK22" s="308"/>
      <c r="BL22" s="308"/>
      <c r="BM22" s="308"/>
      <c r="BN22" s="308"/>
    </row>
    <row r="23" spans="1:74" s="286" customFormat="1" ht="1" customHeight="1" x14ac:dyDescent="0.15">
      <c r="A23" s="357"/>
      <c r="B23" s="331"/>
      <c r="C23" s="332" t="s">
        <v>174</v>
      </c>
      <c r="D23" s="358" t="s">
        <v>42</v>
      </c>
      <c r="E23" s="349" t="s">
        <v>38</v>
      </c>
      <c r="F23" s="335" t="s">
        <v>137</v>
      </c>
      <c r="G23" s="355" t="s">
        <v>138</v>
      </c>
      <c r="H23" s="349" t="s">
        <v>139</v>
      </c>
      <c r="I23" s="350"/>
      <c r="J23" s="351"/>
      <c r="K23" s="350"/>
      <c r="L23" s="351"/>
      <c r="M23" s="350"/>
      <c r="N23" s="351"/>
      <c r="O23" s="350"/>
      <c r="P23" s="351"/>
      <c r="Q23" s="350"/>
      <c r="R23" s="351"/>
      <c r="S23" s="350"/>
      <c r="T23" s="351"/>
      <c r="U23" s="350"/>
      <c r="V23" s="351"/>
      <c r="W23" s="350"/>
      <c r="X23" s="351"/>
      <c r="Y23" s="350"/>
      <c r="Z23" s="351"/>
      <c r="AA23" s="350"/>
      <c r="AB23" s="351"/>
      <c r="AC23" s="350"/>
      <c r="AD23" s="351"/>
      <c r="AE23" s="350"/>
      <c r="AF23" s="351"/>
      <c r="AG23" s="350"/>
      <c r="AH23" s="351"/>
      <c r="AI23" s="350"/>
      <c r="AJ23" s="351"/>
      <c r="AK23" s="350"/>
      <c r="AL23" s="351"/>
      <c r="AM23" s="350"/>
      <c r="AN23" s="351"/>
      <c r="AP23" s="286">
        <f t="shared" si="0"/>
        <v>0</v>
      </c>
      <c r="AQ23" s="286">
        <f t="shared" si="1"/>
        <v>0</v>
      </c>
      <c r="AR23" s="286">
        <f t="shared" si="2"/>
        <v>0</v>
      </c>
      <c r="AS23" s="286">
        <f t="shared" si="3"/>
        <v>0</v>
      </c>
      <c r="AT23" s="286">
        <f t="shared" si="4"/>
        <v>0</v>
      </c>
      <c r="AU23" s="286">
        <f t="shared" si="5"/>
        <v>0</v>
      </c>
      <c r="AV23" s="286">
        <f t="shared" si="6"/>
        <v>0</v>
      </c>
      <c r="AW23" s="286">
        <f t="shared" si="7"/>
        <v>0</v>
      </c>
      <c r="AX23" s="286">
        <f t="shared" si="8"/>
        <v>0</v>
      </c>
      <c r="AY23" s="286">
        <f t="shared" si="9"/>
        <v>0</v>
      </c>
      <c r="AZ23" s="286">
        <f t="shared" si="10"/>
        <v>0</v>
      </c>
      <c r="BA23" s="286">
        <f t="shared" si="11"/>
        <v>0</v>
      </c>
      <c r="BB23" s="286">
        <f t="shared" si="12"/>
        <v>0</v>
      </c>
      <c r="BC23" s="286">
        <f t="shared" si="13"/>
        <v>0</v>
      </c>
      <c r="BD23" s="286">
        <f t="shared" si="14"/>
        <v>0</v>
      </c>
      <c r="BE23" s="286">
        <f t="shared" si="15"/>
        <v>0</v>
      </c>
      <c r="BF23" s="287"/>
      <c r="BG23" s="287"/>
      <c r="BH23" s="287"/>
      <c r="BI23" s="287"/>
      <c r="BJ23" s="287"/>
      <c r="BK23" s="287"/>
      <c r="BL23" s="287"/>
      <c r="BM23" s="287"/>
      <c r="BN23" s="287"/>
    </row>
    <row r="24" spans="1:74" s="286" customFormat="1" ht="19.5" customHeight="1" x14ac:dyDescent="0.15">
      <c r="A24" s="289"/>
      <c r="B24" s="393" t="s">
        <v>237</v>
      </c>
      <c r="C24" s="392" t="s">
        <v>83</v>
      </c>
      <c r="D24" s="394" t="s">
        <v>10</v>
      </c>
      <c r="E24" s="395">
        <v>1</v>
      </c>
      <c r="F24" s="396" t="s">
        <v>84</v>
      </c>
      <c r="G24" s="397" t="s">
        <v>85</v>
      </c>
      <c r="H24" s="395" t="s">
        <v>45</v>
      </c>
      <c r="I24" s="284"/>
      <c r="J24" s="285"/>
      <c r="K24" s="405">
        <v>16</v>
      </c>
      <c r="L24" s="373" t="s">
        <v>276</v>
      </c>
      <c r="M24" s="284"/>
      <c r="N24" s="285"/>
      <c r="O24" s="372">
        <v>28</v>
      </c>
      <c r="P24" s="373" t="s">
        <v>276</v>
      </c>
      <c r="Q24" s="284"/>
      <c r="R24" s="285"/>
      <c r="S24" s="422"/>
      <c r="T24" s="423"/>
      <c r="U24" s="372">
        <v>60</v>
      </c>
      <c r="V24" s="373" t="s">
        <v>276</v>
      </c>
      <c r="W24" s="284"/>
      <c r="X24" s="285"/>
      <c r="Y24" s="372">
        <v>17</v>
      </c>
      <c r="Z24" s="373" t="s">
        <v>283</v>
      </c>
      <c r="AA24" s="284"/>
      <c r="AB24" s="285"/>
      <c r="AC24" s="372">
        <v>10</v>
      </c>
      <c r="AD24" s="373" t="s">
        <v>286</v>
      </c>
      <c r="AE24" s="284"/>
      <c r="AF24" s="285"/>
      <c r="AG24" s="284"/>
      <c r="AH24" s="408" t="s">
        <v>282</v>
      </c>
      <c r="AI24" s="284"/>
      <c r="AJ24" s="285"/>
      <c r="AK24" s="284"/>
      <c r="AL24" s="285"/>
      <c r="AM24" s="284"/>
      <c r="AN24" s="285"/>
      <c r="AP24" s="286">
        <f t="shared" ref="AP24:AP39" si="16">IF(I24&gt;0,1,0)</f>
        <v>0</v>
      </c>
      <c r="AQ24" s="286">
        <f t="shared" ref="AQ24:AQ39" si="17">IF(K24&gt;0,1,0)</f>
        <v>1</v>
      </c>
      <c r="AR24" s="286">
        <f t="shared" ref="AR24:AR39" si="18">IF(M24&gt;0,1,0)</f>
        <v>0</v>
      </c>
      <c r="AS24" s="286">
        <f t="shared" ref="AS24:AS39" si="19">IF(O24&gt;0,1,0)</f>
        <v>1</v>
      </c>
      <c r="AT24" s="286">
        <f t="shared" ref="AT24:AT39" si="20">IF(Q24&gt;0,1,0)</f>
        <v>0</v>
      </c>
      <c r="AU24" s="286">
        <f t="shared" ref="AU24:AU39" si="21">IF(S24&gt;0,1,0)</f>
        <v>0</v>
      </c>
      <c r="AV24" s="286">
        <f t="shared" ref="AV24:AV39" si="22">IF(U24&gt;0,1,0)</f>
        <v>1</v>
      </c>
      <c r="AW24" s="286">
        <f t="shared" ref="AW24:AW39" si="23">IF(W24&gt;0,1,0)</f>
        <v>0</v>
      </c>
      <c r="AX24" s="286">
        <f t="shared" ref="AX24:AX39" si="24">IF(Y24&gt;0,1,0)</f>
        <v>1</v>
      </c>
      <c r="AY24" s="286">
        <f t="shared" ref="AY24:AY39" si="25">IF(AA24&gt;0,1,0)</f>
        <v>0</v>
      </c>
      <c r="AZ24" s="286">
        <f t="shared" ref="AZ24:AZ39" si="26">IF(AC24&gt;0,1,0)</f>
        <v>1</v>
      </c>
      <c r="BA24" s="286">
        <f t="shared" ref="BA24:BA39" si="27">IF(AE24&gt;0,1,0)</f>
        <v>0</v>
      </c>
      <c r="BB24" s="286">
        <f t="shared" ref="BB24:BB39" si="28">IF(AG24&gt;0,1,0)</f>
        <v>0</v>
      </c>
      <c r="BC24" s="286">
        <f t="shared" ref="BC24:BC39" si="29">IF(AI24&gt;0,1,0)</f>
        <v>0</v>
      </c>
      <c r="BD24" s="286">
        <f t="shared" ref="BD24:BD39" si="30">IF(AK24&gt;0,1,0)</f>
        <v>0</v>
      </c>
      <c r="BE24" s="286">
        <f t="shared" ref="BE24:BE39" si="31">IF(AM24&gt;0,1,0)</f>
        <v>0</v>
      </c>
      <c r="BF24" s="287"/>
      <c r="BG24" s="287"/>
      <c r="BH24" s="287"/>
      <c r="BI24" s="287"/>
      <c r="BJ24" s="287"/>
      <c r="BK24" s="287"/>
      <c r="BL24" s="287"/>
      <c r="BM24" s="287"/>
      <c r="BN24" s="287"/>
    </row>
    <row r="25" spans="1:74" s="286" customFormat="1" ht="19.5" customHeight="1" x14ac:dyDescent="0.15">
      <c r="A25" s="289"/>
      <c r="B25" s="302" t="s">
        <v>264</v>
      </c>
      <c r="C25" s="291" t="s">
        <v>266</v>
      </c>
      <c r="D25" s="292" t="s">
        <v>10</v>
      </c>
      <c r="E25" s="293"/>
      <c r="F25" s="294" t="s">
        <v>265</v>
      </c>
      <c r="G25" s="303" t="s">
        <v>99</v>
      </c>
      <c r="H25" s="293" t="s">
        <v>45</v>
      </c>
      <c r="I25" s="372">
        <v>65</v>
      </c>
      <c r="J25" s="373" t="s">
        <v>214</v>
      </c>
      <c r="K25" s="372">
        <v>95</v>
      </c>
      <c r="L25" s="373" t="s">
        <v>214</v>
      </c>
      <c r="M25" s="284"/>
      <c r="N25" s="285"/>
      <c r="O25" s="405">
        <v>57</v>
      </c>
      <c r="P25" s="373" t="s">
        <v>214</v>
      </c>
      <c r="Q25" s="372">
        <v>105</v>
      </c>
      <c r="R25" s="373" t="s">
        <v>214</v>
      </c>
      <c r="S25" s="422"/>
      <c r="T25" s="423"/>
      <c r="U25" s="422"/>
      <c r="V25" s="423"/>
      <c r="W25" s="284"/>
      <c r="X25" s="285"/>
      <c r="Y25" s="372">
        <v>106</v>
      </c>
      <c r="Z25" s="373" t="s">
        <v>214</v>
      </c>
      <c r="AA25" s="284"/>
      <c r="AB25" s="285"/>
      <c r="AC25" s="422"/>
      <c r="AD25" s="423"/>
      <c r="AE25" s="284"/>
      <c r="AF25" s="285"/>
      <c r="AG25" s="284"/>
      <c r="AH25" s="285"/>
      <c r="AI25" s="284"/>
      <c r="AJ25" s="285"/>
      <c r="AK25" s="284"/>
      <c r="AL25" s="285"/>
      <c r="AM25" s="284"/>
      <c r="AN25" s="285"/>
      <c r="AP25" s="286">
        <f t="shared" si="16"/>
        <v>1</v>
      </c>
      <c r="AQ25" s="286">
        <f t="shared" si="17"/>
        <v>1</v>
      </c>
      <c r="AR25" s="286">
        <f t="shared" si="18"/>
        <v>0</v>
      </c>
      <c r="AS25" s="286">
        <f t="shared" si="19"/>
        <v>1</v>
      </c>
      <c r="AT25" s="286">
        <f t="shared" si="20"/>
        <v>1</v>
      </c>
      <c r="AU25" s="286">
        <f t="shared" si="21"/>
        <v>0</v>
      </c>
      <c r="AV25" s="286">
        <f t="shared" si="22"/>
        <v>0</v>
      </c>
      <c r="AW25" s="286">
        <f t="shared" si="23"/>
        <v>0</v>
      </c>
      <c r="AX25" s="286">
        <f t="shared" si="24"/>
        <v>1</v>
      </c>
      <c r="AY25" s="286">
        <f t="shared" si="25"/>
        <v>0</v>
      </c>
      <c r="AZ25" s="286">
        <f t="shared" si="26"/>
        <v>0</v>
      </c>
      <c r="BA25" s="286">
        <f t="shared" si="27"/>
        <v>0</v>
      </c>
      <c r="BB25" s="286">
        <f t="shared" si="28"/>
        <v>0</v>
      </c>
      <c r="BC25" s="286">
        <f t="shared" si="29"/>
        <v>0</v>
      </c>
      <c r="BD25" s="286">
        <f t="shared" si="30"/>
        <v>0</v>
      </c>
      <c r="BE25" s="286">
        <f t="shared" si="31"/>
        <v>0</v>
      </c>
      <c r="BF25" s="287"/>
      <c r="BG25" s="287"/>
      <c r="BH25" s="287"/>
      <c r="BI25" s="287"/>
      <c r="BJ25" s="287"/>
      <c r="BK25" s="287"/>
      <c r="BL25" s="287"/>
      <c r="BM25" s="287"/>
      <c r="BN25" s="287"/>
    </row>
    <row r="26" spans="1:74" s="286" customFormat="1" ht="0.75" customHeight="1" x14ac:dyDescent="0.15">
      <c r="A26" s="283"/>
      <c r="B26" s="302" t="s">
        <v>245</v>
      </c>
      <c r="C26" s="291" t="s">
        <v>87</v>
      </c>
      <c r="D26" s="292" t="s">
        <v>10</v>
      </c>
      <c r="E26" s="293">
        <v>3</v>
      </c>
      <c r="F26" s="294" t="s">
        <v>88</v>
      </c>
      <c r="G26" s="303" t="s">
        <v>89</v>
      </c>
      <c r="H26" s="293" t="s">
        <v>90</v>
      </c>
      <c r="I26" s="284"/>
      <c r="J26" s="285"/>
      <c r="K26" s="284"/>
      <c r="L26" s="285"/>
      <c r="M26" s="284"/>
      <c r="N26" s="285"/>
      <c r="O26" s="284"/>
      <c r="P26" s="285"/>
      <c r="Q26" s="284"/>
      <c r="R26" s="285"/>
      <c r="S26" s="422"/>
      <c r="T26" s="423"/>
      <c r="U26" s="422"/>
      <c r="V26" s="423"/>
      <c r="W26" s="284"/>
      <c r="X26" s="285"/>
      <c r="Y26" s="284"/>
      <c r="Z26" s="285"/>
      <c r="AA26" s="284"/>
      <c r="AB26" s="285"/>
      <c r="AC26" s="422"/>
      <c r="AD26" s="423"/>
      <c r="AE26" s="284"/>
      <c r="AF26" s="285"/>
      <c r="AG26" s="284"/>
      <c r="AH26" s="285"/>
      <c r="AI26" s="284"/>
      <c r="AJ26" s="285"/>
      <c r="AK26" s="284"/>
      <c r="AL26" s="285"/>
      <c r="AM26" s="284"/>
      <c r="AN26" s="285"/>
      <c r="AP26" s="286">
        <f t="shared" si="16"/>
        <v>0</v>
      </c>
      <c r="AQ26" s="286">
        <f t="shared" si="17"/>
        <v>0</v>
      </c>
      <c r="AR26" s="286">
        <f t="shared" si="18"/>
        <v>0</v>
      </c>
      <c r="AS26" s="286">
        <f t="shared" si="19"/>
        <v>0</v>
      </c>
      <c r="AT26" s="286">
        <f t="shared" si="20"/>
        <v>0</v>
      </c>
      <c r="AU26" s="286">
        <f t="shared" si="21"/>
        <v>0</v>
      </c>
      <c r="AV26" s="286">
        <f t="shared" si="22"/>
        <v>0</v>
      </c>
      <c r="AW26" s="286">
        <f t="shared" si="23"/>
        <v>0</v>
      </c>
      <c r="AX26" s="286">
        <f t="shared" si="24"/>
        <v>0</v>
      </c>
      <c r="AY26" s="286">
        <f t="shared" si="25"/>
        <v>0</v>
      </c>
      <c r="AZ26" s="286">
        <f t="shared" si="26"/>
        <v>0</v>
      </c>
      <c r="BA26" s="286">
        <f t="shared" si="27"/>
        <v>0</v>
      </c>
      <c r="BB26" s="286">
        <f t="shared" si="28"/>
        <v>0</v>
      </c>
      <c r="BC26" s="286">
        <f t="shared" si="29"/>
        <v>0</v>
      </c>
      <c r="BD26" s="286">
        <f t="shared" si="30"/>
        <v>0</v>
      </c>
      <c r="BE26" s="286">
        <f t="shared" si="31"/>
        <v>0</v>
      </c>
      <c r="BF26" s="287"/>
      <c r="BG26" s="287"/>
      <c r="BH26" s="287"/>
      <c r="BI26" s="287"/>
      <c r="BJ26" s="287"/>
      <c r="BK26" s="287"/>
      <c r="BL26" s="287"/>
      <c r="BM26" s="287"/>
      <c r="BN26" s="287"/>
    </row>
    <row r="27" spans="1:74" s="286" customFormat="1" ht="0.75" customHeight="1" x14ac:dyDescent="0.15">
      <c r="A27" s="289"/>
      <c r="B27" s="309" t="s">
        <v>218</v>
      </c>
      <c r="C27" s="310" t="s">
        <v>229</v>
      </c>
      <c r="D27" s="311" t="s">
        <v>42</v>
      </c>
      <c r="E27" s="312">
        <v>2</v>
      </c>
      <c r="F27" s="313" t="s">
        <v>91</v>
      </c>
      <c r="G27" s="314" t="s">
        <v>92</v>
      </c>
      <c r="H27" s="312" t="s">
        <v>45</v>
      </c>
      <c r="I27" s="284"/>
      <c r="J27" s="285"/>
      <c r="K27" s="284"/>
      <c r="L27" s="285"/>
      <c r="M27" s="284"/>
      <c r="N27" s="285"/>
      <c r="O27" s="284"/>
      <c r="P27" s="285"/>
      <c r="Q27" s="284"/>
      <c r="R27" s="285"/>
      <c r="S27" s="422"/>
      <c r="T27" s="423"/>
      <c r="U27" s="422"/>
      <c r="V27" s="423"/>
      <c r="W27" s="284"/>
      <c r="X27" s="285"/>
      <c r="Y27" s="284"/>
      <c r="Z27" s="285"/>
      <c r="AA27" s="284"/>
      <c r="AB27" s="285"/>
      <c r="AC27" s="422"/>
      <c r="AD27" s="423"/>
      <c r="AE27" s="284"/>
      <c r="AF27" s="285"/>
      <c r="AG27" s="284"/>
      <c r="AH27" s="285"/>
      <c r="AI27" s="284"/>
      <c r="AJ27" s="285"/>
      <c r="AK27" s="284"/>
      <c r="AL27" s="285"/>
      <c r="AM27" s="284"/>
      <c r="AN27" s="285"/>
      <c r="AP27" s="286">
        <f t="shared" si="16"/>
        <v>0</v>
      </c>
      <c r="AQ27" s="286">
        <f t="shared" si="17"/>
        <v>0</v>
      </c>
      <c r="AR27" s="286">
        <f t="shared" si="18"/>
        <v>0</v>
      </c>
      <c r="AS27" s="286">
        <f t="shared" si="19"/>
        <v>0</v>
      </c>
      <c r="AT27" s="286">
        <f t="shared" si="20"/>
        <v>0</v>
      </c>
      <c r="AU27" s="286">
        <f t="shared" si="21"/>
        <v>0</v>
      </c>
      <c r="AV27" s="286">
        <f t="shared" si="22"/>
        <v>0</v>
      </c>
      <c r="AW27" s="286">
        <f t="shared" si="23"/>
        <v>0</v>
      </c>
      <c r="AX27" s="286">
        <f t="shared" si="24"/>
        <v>0</v>
      </c>
      <c r="AY27" s="286">
        <f t="shared" si="25"/>
        <v>0</v>
      </c>
      <c r="AZ27" s="286">
        <f t="shared" si="26"/>
        <v>0</v>
      </c>
      <c r="BA27" s="286">
        <f t="shared" si="27"/>
        <v>0</v>
      </c>
      <c r="BB27" s="286">
        <f t="shared" si="28"/>
        <v>0</v>
      </c>
      <c r="BC27" s="286">
        <f t="shared" si="29"/>
        <v>0</v>
      </c>
      <c r="BD27" s="286">
        <f t="shared" si="30"/>
        <v>0</v>
      </c>
      <c r="BE27" s="286">
        <f t="shared" si="31"/>
        <v>0</v>
      </c>
      <c r="BF27" s="287"/>
      <c r="BG27" s="287"/>
      <c r="BH27" s="287"/>
      <c r="BI27" s="287"/>
      <c r="BJ27" s="287"/>
      <c r="BK27" s="287"/>
      <c r="BL27" s="287"/>
      <c r="BM27" s="287"/>
      <c r="BN27" s="287"/>
    </row>
    <row r="28" spans="1:74" s="286" customFormat="1" ht="19.5" customHeight="1" x14ac:dyDescent="0.15">
      <c r="A28" s="283"/>
      <c r="B28" s="398" t="s">
        <v>230</v>
      </c>
      <c r="C28" s="389" t="s">
        <v>45</v>
      </c>
      <c r="D28" s="399" t="s">
        <v>10</v>
      </c>
      <c r="E28" s="400">
        <v>4</v>
      </c>
      <c r="F28" s="401" t="s">
        <v>219</v>
      </c>
      <c r="G28" s="402" t="s">
        <v>122</v>
      </c>
      <c r="H28" s="400" t="s">
        <v>45</v>
      </c>
      <c r="I28" s="284"/>
      <c r="J28" s="285"/>
      <c r="K28" s="372">
        <v>135</v>
      </c>
      <c r="L28" s="373" t="s">
        <v>197</v>
      </c>
      <c r="M28" s="284"/>
      <c r="N28" s="285"/>
      <c r="O28" s="422"/>
      <c r="P28" s="423"/>
      <c r="Q28" s="284"/>
      <c r="R28" s="285"/>
      <c r="S28" s="422"/>
      <c r="T28" s="423"/>
      <c r="U28" s="422"/>
      <c r="V28" s="423"/>
      <c r="W28" s="284"/>
      <c r="X28" s="285"/>
      <c r="Y28" s="284"/>
      <c r="Z28" s="285"/>
      <c r="AA28" s="284"/>
      <c r="AB28" s="285"/>
      <c r="AC28" s="422"/>
      <c r="AD28" s="423"/>
      <c r="AE28" s="284"/>
      <c r="AF28" s="285"/>
      <c r="AG28" s="284"/>
      <c r="AH28" s="285"/>
      <c r="AI28" s="284"/>
      <c r="AJ28" s="285"/>
      <c r="AK28" s="284"/>
      <c r="AL28" s="285"/>
      <c r="AM28" s="284"/>
      <c r="AN28" s="285"/>
      <c r="AP28" s="286">
        <f t="shared" si="16"/>
        <v>0</v>
      </c>
      <c r="AQ28" s="286">
        <f t="shared" si="17"/>
        <v>1</v>
      </c>
      <c r="AR28" s="286">
        <f t="shared" si="18"/>
        <v>0</v>
      </c>
      <c r="AS28" s="286">
        <f t="shared" si="19"/>
        <v>0</v>
      </c>
      <c r="AT28" s="286">
        <f t="shared" si="20"/>
        <v>0</v>
      </c>
      <c r="AU28" s="286">
        <f t="shared" si="21"/>
        <v>0</v>
      </c>
      <c r="AV28" s="286">
        <f t="shared" si="22"/>
        <v>0</v>
      </c>
      <c r="AW28" s="286">
        <f t="shared" si="23"/>
        <v>0</v>
      </c>
      <c r="AX28" s="286">
        <f t="shared" si="24"/>
        <v>0</v>
      </c>
      <c r="AY28" s="286">
        <f t="shared" si="25"/>
        <v>0</v>
      </c>
      <c r="AZ28" s="286">
        <f t="shared" si="26"/>
        <v>0</v>
      </c>
      <c r="BA28" s="286">
        <f t="shared" si="27"/>
        <v>0</v>
      </c>
      <c r="BB28" s="286">
        <f t="shared" si="28"/>
        <v>0</v>
      </c>
      <c r="BC28" s="286">
        <f t="shared" si="29"/>
        <v>0</v>
      </c>
      <c r="BD28" s="286">
        <f t="shared" si="30"/>
        <v>0</v>
      </c>
      <c r="BE28" s="286">
        <f t="shared" si="31"/>
        <v>0</v>
      </c>
      <c r="BF28" s="287"/>
      <c r="BG28" s="287"/>
      <c r="BH28" s="287"/>
      <c r="BI28" s="287"/>
      <c r="BJ28" s="287"/>
      <c r="BK28" s="287"/>
      <c r="BL28" s="287"/>
      <c r="BM28" s="287"/>
      <c r="BN28" s="287"/>
    </row>
    <row r="29" spans="1:74" s="286" customFormat="1" ht="19.5" customHeight="1" x14ac:dyDescent="0.15">
      <c r="A29" s="283"/>
      <c r="B29" s="302" t="s">
        <v>258</v>
      </c>
      <c r="C29" s="291" t="s">
        <v>87</v>
      </c>
      <c r="D29" s="292" t="s">
        <v>10</v>
      </c>
      <c r="E29" s="293">
        <v>3</v>
      </c>
      <c r="F29" s="294" t="s">
        <v>130</v>
      </c>
      <c r="G29" s="303" t="s">
        <v>191</v>
      </c>
      <c r="H29" s="293" t="s">
        <v>225</v>
      </c>
      <c r="I29" s="372">
        <v>49</v>
      </c>
      <c r="J29" s="373" t="s">
        <v>276</v>
      </c>
      <c r="K29" s="422"/>
      <c r="L29" s="423"/>
      <c r="M29" s="284"/>
      <c r="N29" s="285"/>
      <c r="O29" s="422"/>
      <c r="P29" s="423"/>
      <c r="Q29" s="372">
        <v>95</v>
      </c>
      <c r="R29" s="373" t="s">
        <v>276</v>
      </c>
      <c r="S29" s="422"/>
      <c r="T29" s="423"/>
      <c r="U29" s="422"/>
      <c r="V29" s="423"/>
      <c r="W29" s="284"/>
      <c r="X29" s="285"/>
      <c r="Y29" s="284"/>
      <c r="Z29" s="285"/>
      <c r="AA29" s="284"/>
      <c r="AB29" s="285"/>
      <c r="AC29" s="422"/>
      <c r="AD29" s="423"/>
      <c r="AE29" s="284"/>
      <c r="AF29" s="285"/>
      <c r="AG29" s="284"/>
      <c r="AH29" s="285"/>
      <c r="AI29" s="284"/>
      <c r="AJ29" s="285"/>
      <c r="AK29" s="284"/>
      <c r="AL29" s="285"/>
      <c r="AM29" s="284"/>
      <c r="AN29" s="285"/>
      <c r="AP29" s="286">
        <f t="shared" si="16"/>
        <v>1</v>
      </c>
      <c r="AQ29" s="286">
        <f t="shared" si="17"/>
        <v>0</v>
      </c>
      <c r="AR29" s="286">
        <f t="shared" si="18"/>
        <v>0</v>
      </c>
      <c r="AS29" s="286">
        <f t="shared" si="19"/>
        <v>0</v>
      </c>
      <c r="AT29" s="286">
        <f t="shared" si="20"/>
        <v>1</v>
      </c>
      <c r="AU29" s="286">
        <f t="shared" si="21"/>
        <v>0</v>
      </c>
      <c r="AV29" s="286">
        <f t="shared" si="22"/>
        <v>0</v>
      </c>
      <c r="AW29" s="286">
        <f t="shared" si="23"/>
        <v>0</v>
      </c>
      <c r="AX29" s="286">
        <f t="shared" si="24"/>
        <v>0</v>
      </c>
      <c r="AY29" s="286">
        <f t="shared" si="25"/>
        <v>0</v>
      </c>
      <c r="AZ29" s="286">
        <f t="shared" si="26"/>
        <v>0</v>
      </c>
      <c r="BA29" s="286">
        <f t="shared" si="27"/>
        <v>0</v>
      </c>
      <c r="BB29" s="286">
        <f t="shared" si="28"/>
        <v>0</v>
      </c>
      <c r="BC29" s="286">
        <f t="shared" si="29"/>
        <v>0</v>
      </c>
      <c r="BD29" s="286">
        <f t="shared" si="30"/>
        <v>0</v>
      </c>
      <c r="BE29" s="286">
        <f t="shared" si="31"/>
        <v>0</v>
      </c>
      <c r="BF29" s="287"/>
      <c r="BG29" s="287"/>
      <c r="BH29" s="287"/>
      <c r="BI29" s="287"/>
      <c r="BJ29" s="287"/>
      <c r="BK29" s="287"/>
      <c r="BL29" s="287"/>
      <c r="BM29" s="287"/>
      <c r="BN29" s="287"/>
    </row>
    <row r="30" spans="1:74" s="286" customFormat="1" ht="1" customHeight="1" x14ac:dyDescent="0.15">
      <c r="A30" s="283"/>
      <c r="B30" s="309" t="s">
        <v>230</v>
      </c>
      <c r="C30" s="310" t="s">
        <v>228</v>
      </c>
      <c r="D30" s="311" t="s">
        <v>42</v>
      </c>
      <c r="E30" s="312">
        <v>3</v>
      </c>
      <c r="F30" s="313" t="s">
        <v>48</v>
      </c>
      <c r="G30" s="314" t="s">
        <v>94</v>
      </c>
      <c r="H30" s="312" t="s">
        <v>45</v>
      </c>
      <c r="I30" s="284"/>
      <c r="J30" s="285"/>
      <c r="K30" s="284"/>
      <c r="L30" s="285"/>
      <c r="M30" s="284"/>
      <c r="N30" s="285"/>
      <c r="O30" s="422"/>
      <c r="P30" s="423"/>
      <c r="Q30" s="284"/>
      <c r="R30" s="285"/>
      <c r="S30" s="422"/>
      <c r="T30" s="423"/>
      <c r="U30" s="422"/>
      <c r="V30" s="423"/>
      <c r="W30" s="284"/>
      <c r="X30" s="285"/>
      <c r="Y30" s="284"/>
      <c r="Z30" s="285"/>
      <c r="AA30" s="284"/>
      <c r="AB30" s="285"/>
      <c r="AC30" s="422"/>
      <c r="AD30" s="423"/>
      <c r="AE30" s="284"/>
      <c r="AF30" s="285"/>
      <c r="AG30" s="284"/>
      <c r="AH30" s="285"/>
      <c r="AI30" s="284"/>
      <c r="AJ30" s="285"/>
      <c r="AK30" s="284"/>
      <c r="AL30" s="285"/>
      <c r="AM30" s="284"/>
      <c r="AN30" s="285"/>
      <c r="AP30" s="286">
        <f t="shared" si="16"/>
        <v>0</v>
      </c>
      <c r="AQ30" s="286">
        <f t="shared" si="17"/>
        <v>0</v>
      </c>
      <c r="AR30" s="286">
        <f t="shared" si="18"/>
        <v>0</v>
      </c>
      <c r="AS30" s="286">
        <f t="shared" si="19"/>
        <v>0</v>
      </c>
      <c r="AT30" s="286">
        <f t="shared" si="20"/>
        <v>0</v>
      </c>
      <c r="AU30" s="286">
        <f t="shared" si="21"/>
        <v>0</v>
      </c>
      <c r="AV30" s="286">
        <f t="shared" si="22"/>
        <v>0</v>
      </c>
      <c r="AW30" s="286">
        <f t="shared" si="23"/>
        <v>0</v>
      </c>
      <c r="AX30" s="286">
        <f t="shared" si="24"/>
        <v>0</v>
      </c>
      <c r="AY30" s="286">
        <f t="shared" si="25"/>
        <v>0</v>
      </c>
      <c r="AZ30" s="286">
        <f t="shared" si="26"/>
        <v>0</v>
      </c>
      <c r="BA30" s="286">
        <f t="shared" si="27"/>
        <v>0</v>
      </c>
      <c r="BB30" s="286">
        <f t="shared" si="28"/>
        <v>0</v>
      </c>
      <c r="BC30" s="286">
        <f t="shared" si="29"/>
        <v>0</v>
      </c>
      <c r="BD30" s="286">
        <f t="shared" si="30"/>
        <v>0</v>
      </c>
      <c r="BE30" s="286">
        <f t="shared" si="31"/>
        <v>0</v>
      </c>
      <c r="BF30" s="287"/>
      <c r="BG30" s="287"/>
      <c r="BH30" s="287"/>
      <c r="BI30" s="287"/>
      <c r="BJ30" s="287"/>
      <c r="BK30" s="287"/>
      <c r="BL30" s="287"/>
      <c r="BM30" s="287"/>
      <c r="BN30" s="287"/>
    </row>
    <row r="31" spans="1:74" s="286" customFormat="1" ht="19.5" customHeight="1" x14ac:dyDescent="0.15">
      <c r="A31" s="283"/>
      <c r="B31" s="398" t="s">
        <v>240</v>
      </c>
      <c r="C31" s="389" t="s">
        <v>109</v>
      </c>
      <c r="D31" s="399" t="s">
        <v>10</v>
      </c>
      <c r="E31" s="400" t="s">
        <v>38</v>
      </c>
      <c r="F31" s="401" t="s">
        <v>241</v>
      </c>
      <c r="G31" s="402" t="s">
        <v>122</v>
      </c>
      <c r="H31" s="400" t="s">
        <v>45</v>
      </c>
      <c r="I31" s="284"/>
      <c r="J31" s="285"/>
      <c r="K31" s="405">
        <v>43</v>
      </c>
      <c r="L31" s="373" t="s">
        <v>197</v>
      </c>
      <c r="M31" s="284"/>
      <c r="N31" s="285"/>
      <c r="O31" s="422"/>
      <c r="P31" s="423"/>
      <c r="Q31" s="284"/>
      <c r="R31" s="285"/>
      <c r="S31" s="422"/>
      <c r="T31" s="423"/>
      <c r="U31" s="422"/>
      <c r="V31" s="423"/>
      <c r="W31" s="284"/>
      <c r="X31" s="285"/>
      <c r="Y31" s="284"/>
      <c r="Z31" s="285"/>
      <c r="AA31" s="284"/>
      <c r="AB31" s="285"/>
      <c r="AC31" s="422"/>
      <c r="AD31" s="423"/>
      <c r="AE31" s="284"/>
      <c r="AF31" s="285"/>
      <c r="AG31" s="284"/>
      <c r="AH31" s="285"/>
      <c r="AI31" s="284"/>
      <c r="AJ31" s="285"/>
      <c r="AK31" s="284"/>
      <c r="AL31" s="285"/>
      <c r="AM31" s="284"/>
      <c r="AN31" s="285"/>
      <c r="AO31" s="307"/>
      <c r="AP31" s="286">
        <f t="shared" si="16"/>
        <v>0</v>
      </c>
      <c r="AQ31" s="286">
        <f t="shared" si="17"/>
        <v>1</v>
      </c>
      <c r="AR31" s="286">
        <f t="shared" si="18"/>
        <v>0</v>
      </c>
      <c r="AS31" s="286">
        <f t="shared" si="19"/>
        <v>0</v>
      </c>
      <c r="AT31" s="286">
        <f t="shared" si="20"/>
        <v>0</v>
      </c>
      <c r="AU31" s="286">
        <f t="shared" si="21"/>
        <v>0</v>
      </c>
      <c r="AV31" s="286">
        <f t="shared" si="22"/>
        <v>0</v>
      </c>
      <c r="AW31" s="286">
        <f t="shared" si="23"/>
        <v>0</v>
      </c>
      <c r="AX31" s="286">
        <f t="shared" si="24"/>
        <v>0</v>
      </c>
      <c r="AY31" s="286">
        <f t="shared" si="25"/>
        <v>0</v>
      </c>
      <c r="AZ31" s="286">
        <f t="shared" si="26"/>
        <v>0</v>
      </c>
      <c r="BA31" s="286">
        <f t="shared" si="27"/>
        <v>0</v>
      </c>
      <c r="BB31" s="286">
        <f t="shared" si="28"/>
        <v>0</v>
      </c>
      <c r="BC31" s="286">
        <f t="shared" si="29"/>
        <v>0</v>
      </c>
      <c r="BD31" s="286">
        <f t="shared" si="30"/>
        <v>0</v>
      </c>
      <c r="BE31" s="286">
        <f t="shared" si="31"/>
        <v>0</v>
      </c>
      <c r="BF31" s="287"/>
      <c r="BG31" s="287"/>
      <c r="BH31" s="287"/>
      <c r="BI31" s="287"/>
      <c r="BJ31" s="287"/>
      <c r="BK31" s="287"/>
      <c r="BL31" s="287"/>
      <c r="BM31" s="287"/>
      <c r="BN31" s="287"/>
    </row>
    <row r="32" spans="1:74" s="286" customFormat="1" ht="1" customHeight="1" x14ac:dyDescent="0.15">
      <c r="A32" s="357"/>
      <c r="B32" s="359"/>
      <c r="C32" s="360" t="s">
        <v>101</v>
      </c>
      <c r="D32" s="358" t="s">
        <v>42</v>
      </c>
      <c r="E32" s="361">
        <v>0</v>
      </c>
      <c r="F32" s="362" t="s">
        <v>102</v>
      </c>
      <c r="G32" s="363" t="s">
        <v>99</v>
      </c>
      <c r="H32" s="361" t="s">
        <v>45</v>
      </c>
      <c r="I32" s="350"/>
      <c r="J32" s="351"/>
      <c r="K32" s="350"/>
      <c r="L32" s="351"/>
      <c r="M32" s="350"/>
      <c r="N32" s="351"/>
      <c r="O32" s="420"/>
      <c r="P32" s="421"/>
      <c r="Q32" s="350"/>
      <c r="R32" s="351"/>
      <c r="S32" s="350"/>
      <c r="T32" s="351"/>
      <c r="U32" s="350"/>
      <c r="V32" s="351"/>
      <c r="W32" s="350"/>
      <c r="X32" s="351"/>
      <c r="Y32" s="350"/>
      <c r="Z32" s="351"/>
      <c r="AA32" s="350"/>
      <c r="AB32" s="351"/>
      <c r="AC32" s="420"/>
      <c r="AD32" s="421"/>
      <c r="AE32" s="350"/>
      <c r="AF32" s="351"/>
      <c r="AG32" s="350"/>
      <c r="AH32" s="351"/>
      <c r="AI32" s="350"/>
      <c r="AJ32" s="351"/>
      <c r="AK32" s="350"/>
      <c r="AL32" s="351"/>
      <c r="AM32" s="350"/>
      <c r="AN32" s="351"/>
      <c r="AP32" s="286">
        <f t="shared" si="16"/>
        <v>0</v>
      </c>
      <c r="AQ32" s="286">
        <f t="shared" si="17"/>
        <v>0</v>
      </c>
      <c r="AR32" s="286">
        <f t="shared" si="18"/>
        <v>0</v>
      </c>
      <c r="AS32" s="286">
        <f t="shared" si="19"/>
        <v>0</v>
      </c>
      <c r="AT32" s="286">
        <f t="shared" si="20"/>
        <v>0</v>
      </c>
      <c r="AU32" s="286">
        <f t="shared" si="21"/>
        <v>0</v>
      </c>
      <c r="AV32" s="286">
        <f t="shared" si="22"/>
        <v>0</v>
      </c>
      <c r="AW32" s="286">
        <f t="shared" si="23"/>
        <v>0</v>
      </c>
      <c r="AX32" s="286">
        <f t="shared" si="24"/>
        <v>0</v>
      </c>
      <c r="AY32" s="286">
        <f t="shared" si="25"/>
        <v>0</v>
      </c>
      <c r="AZ32" s="286">
        <f t="shared" si="26"/>
        <v>0</v>
      </c>
      <c r="BA32" s="286">
        <f t="shared" si="27"/>
        <v>0</v>
      </c>
      <c r="BB32" s="286">
        <f t="shared" si="28"/>
        <v>0</v>
      </c>
      <c r="BC32" s="286">
        <f t="shared" si="29"/>
        <v>0</v>
      </c>
      <c r="BD32" s="286">
        <f t="shared" si="30"/>
        <v>0</v>
      </c>
      <c r="BE32" s="286">
        <f t="shared" si="31"/>
        <v>0</v>
      </c>
      <c r="BF32" s="287"/>
      <c r="BG32" s="287"/>
      <c r="BH32" s="287"/>
      <c r="BI32" s="287"/>
      <c r="BJ32" s="287"/>
      <c r="BK32" s="287"/>
      <c r="BL32" s="287"/>
      <c r="BM32" s="287"/>
      <c r="BN32" s="287"/>
    </row>
    <row r="33" spans="1:66" s="286" customFormat="1" ht="0.25" customHeight="1" x14ac:dyDescent="0.15">
      <c r="A33" s="289"/>
      <c r="B33" s="302" t="s">
        <v>259</v>
      </c>
      <c r="C33" s="291" t="s">
        <v>87</v>
      </c>
      <c r="D33" s="292" t="s">
        <v>10</v>
      </c>
      <c r="E33" s="293">
        <v>5</v>
      </c>
      <c r="F33" s="294" t="s">
        <v>104</v>
      </c>
      <c r="G33" s="303" t="s">
        <v>105</v>
      </c>
      <c r="H33" s="293" t="s">
        <v>45</v>
      </c>
      <c r="I33" s="284"/>
      <c r="J33" s="285"/>
      <c r="K33" s="284"/>
      <c r="L33" s="285"/>
      <c r="M33" s="284"/>
      <c r="N33" s="285"/>
      <c r="O33" s="422"/>
      <c r="P33" s="423"/>
      <c r="Q33" s="284"/>
      <c r="R33" s="285"/>
      <c r="S33" s="284"/>
      <c r="T33" s="285"/>
      <c r="U33" s="284"/>
      <c r="V33" s="285"/>
      <c r="W33" s="284"/>
      <c r="X33" s="285"/>
      <c r="Y33" s="284"/>
      <c r="Z33" s="285"/>
      <c r="AA33" s="284"/>
      <c r="AB33" s="285"/>
      <c r="AC33" s="422"/>
      <c r="AD33" s="423"/>
      <c r="AE33" s="284"/>
      <c r="AF33" s="285"/>
      <c r="AG33" s="284"/>
      <c r="AH33" s="285"/>
      <c r="AI33" s="284"/>
      <c r="AJ33" s="285"/>
      <c r="AK33" s="284"/>
      <c r="AL33" s="285"/>
      <c r="AM33" s="284"/>
      <c r="AN33" s="285"/>
      <c r="AP33" s="286">
        <f t="shared" si="16"/>
        <v>0</v>
      </c>
      <c r="AQ33" s="286">
        <f t="shared" si="17"/>
        <v>0</v>
      </c>
      <c r="AR33" s="286">
        <f t="shared" si="18"/>
        <v>0</v>
      </c>
      <c r="AS33" s="286">
        <f t="shared" si="19"/>
        <v>0</v>
      </c>
      <c r="AT33" s="286">
        <f t="shared" si="20"/>
        <v>0</v>
      </c>
      <c r="AU33" s="286">
        <f t="shared" si="21"/>
        <v>0</v>
      </c>
      <c r="AV33" s="286">
        <f t="shared" si="22"/>
        <v>0</v>
      </c>
      <c r="AW33" s="286">
        <f t="shared" si="23"/>
        <v>0</v>
      </c>
      <c r="AX33" s="286">
        <f t="shared" si="24"/>
        <v>0</v>
      </c>
      <c r="AY33" s="286">
        <f t="shared" si="25"/>
        <v>0</v>
      </c>
      <c r="AZ33" s="286">
        <f t="shared" si="26"/>
        <v>0</v>
      </c>
      <c r="BA33" s="286">
        <f t="shared" si="27"/>
        <v>0</v>
      </c>
      <c r="BB33" s="286">
        <f t="shared" si="28"/>
        <v>0</v>
      </c>
      <c r="BC33" s="286">
        <f t="shared" si="29"/>
        <v>0</v>
      </c>
      <c r="BD33" s="286">
        <f t="shared" si="30"/>
        <v>0</v>
      </c>
      <c r="BE33" s="286">
        <f t="shared" si="31"/>
        <v>0</v>
      </c>
      <c r="BF33" s="287"/>
      <c r="BG33" s="287"/>
      <c r="BH33" s="287"/>
      <c r="BI33" s="287"/>
      <c r="BJ33" s="287"/>
      <c r="BK33" s="287"/>
      <c r="BL33" s="287"/>
      <c r="BM33" s="287"/>
      <c r="BN33" s="287"/>
    </row>
    <row r="34" spans="1:66" s="286" customFormat="1" ht="1" customHeight="1" x14ac:dyDescent="0.15">
      <c r="A34" s="283"/>
      <c r="B34" s="315" t="s">
        <v>233</v>
      </c>
      <c r="C34" s="316" t="s">
        <v>231</v>
      </c>
      <c r="D34" s="317" t="s">
        <v>42</v>
      </c>
      <c r="E34" s="318">
        <v>4</v>
      </c>
      <c r="F34" s="319" t="s">
        <v>121</v>
      </c>
      <c r="G34" s="320" t="s">
        <v>122</v>
      </c>
      <c r="H34" s="318" t="s">
        <v>45</v>
      </c>
      <c r="I34" s="284"/>
      <c r="J34" s="285"/>
      <c r="K34" s="284"/>
      <c r="L34" s="285"/>
      <c r="M34" s="284"/>
      <c r="N34" s="285"/>
      <c r="O34" s="422"/>
      <c r="P34" s="423"/>
      <c r="Q34" s="284"/>
      <c r="R34" s="285"/>
      <c r="S34" s="284"/>
      <c r="T34" s="285"/>
      <c r="U34" s="284"/>
      <c r="V34" s="285"/>
      <c r="W34" s="284"/>
      <c r="X34" s="285"/>
      <c r="Y34" s="284"/>
      <c r="Z34" s="285"/>
      <c r="AA34" s="284"/>
      <c r="AB34" s="285"/>
      <c r="AC34" s="422"/>
      <c r="AD34" s="423"/>
      <c r="AE34" s="284"/>
      <c r="AF34" s="285"/>
      <c r="AG34" s="284"/>
      <c r="AH34" s="285"/>
      <c r="AI34" s="284"/>
      <c r="AJ34" s="285"/>
      <c r="AK34" s="284"/>
      <c r="AL34" s="285"/>
      <c r="AM34" s="284"/>
      <c r="AN34" s="285"/>
      <c r="AP34" s="286">
        <f t="shared" si="16"/>
        <v>0</v>
      </c>
      <c r="AQ34" s="286">
        <f t="shared" si="17"/>
        <v>0</v>
      </c>
      <c r="AR34" s="286">
        <f t="shared" si="18"/>
        <v>0</v>
      </c>
      <c r="AS34" s="286">
        <f t="shared" si="19"/>
        <v>0</v>
      </c>
      <c r="AT34" s="286">
        <f t="shared" si="20"/>
        <v>0</v>
      </c>
      <c r="AU34" s="286">
        <f t="shared" si="21"/>
        <v>0</v>
      </c>
      <c r="AV34" s="286">
        <f t="shared" si="22"/>
        <v>0</v>
      </c>
      <c r="AW34" s="286">
        <f t="shared" si="23"/>
        <v>0</v>
      </c>
      <c r="AX34" s="286">
        <f t="shared" si="24"/>
        <v>0</v>
      </c>
      <c r="AY34" s="286">
        <f t="shared" si="25"/>
        <v>0</v>
      </c>
      <c r="AZ34" s="286">
        <f t="shared" si="26"/>
        <v>0</v>
      </c>
      <c r="BA34" s="286">
        <f t="shared" si="27"/>
        <v>0</v>
      </c>
      <c r="BB34" s="286">
        <f t="shared" si="28"/>
        <v>0</v>
      </c>
      <c r="BC34" s="286">
        <f t="shared" si="29"/>
        <v>0</v>
      </c>
      <c r="BD34" s="286">
        <f t="shared" si="30"/>
        <v>0</v>
      </c>
      <c r="BE34" s="286">
        <f t="shared" si="31"/>
        <v>0</v>
      </c>
      <c r="BF34" s="287"/>
      <c r="BG34" s="287"/>
      <c r="BH34" s="287"/>
      <c r="BI34" s="287"/>
      <c r="BJ34" s="287"/>
      <c r="BK34" s="287"/>
      <c r="BL34" s="287"/>
      <c r="BM34" s="287"/>
      <c r="BN34" s="287"/>
    </row>
    <row r="35" spans="1:66" s="286" customFormat="1" ht="19.5" customHeight="1" x14ac:dyDescent="0.15">
      <c r="A35" s="289"/>
      <c r="B35" s="398" t="s">
        <v>220</v>
      </c>
      <c r="C35" s="389" t="s">
        <v>242</v>
      </c>
      <c r="D35" s="399" t="s">
        <v>10</v>
      </c>
      <c r="E35" s="400">
        <v>4</v>
      </c>
      <c r="F35" s="401" t="s">
        <v>110</v>
      </c>
      <c r="G35" s="402" t="s">
        <v>105</v>
      </c>
      <c r="H35" s="400" t="s">
        <v>45</v>
      </c>
      <c r="I35" s="372">
        <v>43</v>
      </c>
      <c r="J35" s="373" t="s">
        <v>197</v>
      </c>
      <c r="K35" s="405">
        <v>42</v>
      </c>
      <c r="L35" s="373" t="s">
        <v>197</v>
      </c>
      <c r="M35" s="284"/>
      <c r="N35" s="285"/>
      <c r="O35" s="422"/>
      <c r="P35" s="423"/>
      <c r="Q35" s="284"/>
      <c r="R35" s="285"/>
      <c r="S35" s="405">
        <v>24</v>
      </c>
      <c r="T35" s="373" t="s">
        <v>197</v>
      </c>
      <c r="U35" s="422"/>
      <c r="V35" s="423"/>
      <c r="W35" s="284"/>
      <c r="X35" s="285"/>
      <c r="Y35" s="284"/>
      <c r="Z35" s="285"/>
      <c r="AA35" s="284"/>
      <c r="AB35" s="285"/>
      <c r="AC35" s="422"/>
      <c r="AD35" s="423"/>
      <c r="AE35" s="284"/>
      <c r="AF35" s="285"/>
      <c r="AG35" s="284"/>
      <c r="AH35" s="285"/>
      <c r="AI35" s="284"/>
      <c r="AJ35" s="285"/>
      <c r="AK35" s="284"/>
      <c r="AL35" s="285"/>
      <c r="AM35" s="284"/>
      <c r="AN35" s="285"/>
      <c r="AP35" s="286">
        <f t="shared" si="16"/>
        <v>1</v>
      </c>
      <c r="AQ35" s="286">
        <f t="shared" si="17"/>
        <v>1</v>
      </c>
      <c r="AR35" s="286">
        <f t="shared" si="18"/>
        <v>0</v>
      </c>
      <c r="AS35" s="286">
        <f t="shared" si="19"/>
        <v>0</v>
      </c>
      <c r="AT35" s="286">
        <f t="shared" si="20"/>
        <v>0</v>
      </c>
      <c r="AU35" s="286">
        <f t="shared" si="21"/>
        <v>1</v>
      </c>
      <c r="AV35" s="286">
        <f t="shared" si="22"/>
        <v>0</v>
      </c>
      <c r="AW35" s="286">
        <f t="shared" si="23"/>
        <v>0</v>
      </c>
      <c r="AX35" s="286">
        <f t="shared" si="24"/>
        <v>0</v>
      </c>
      <c r="AY35" s="286">
        <f t="shared" si="25"/>
        <v>0</v>
      </c>
      <c r="AZ35" s="286">
        <f t="shared" si="26"/>
        <v>0</v>
      </c>
      <c r="BA35" s="286">
        <f t="shared" si="27"/>
        <v>0</v>
      </c>
      <c r="BB35" s="286">
        <f t="shared" si="28"/>
        <v>0</v>
      </c>
      <c r="BC35" s="286">
        <f t="shared" si="29"/>
        <v>0</v>
      </c>
      <c r="BD35" s="286">
        <f t="shared" si="30"/>
        <v>0</v>
      </c>
      <c r="BE35" s="286">
        <f t="shared" si="31"/>
        <v>0</v>
      </c>
      <c r="BF35" s="287"/>
      <c r="BG35" s="287"/>
      <c r="BH35" s="287"/>
      <c r="BI35" s="287"/>
      <c r="BJ35" s="287"/>
      <c r="BK35" s="287"/>
      <c r="BL35" s="287"/>
      <c r="BM35" s="287"/>
      <c r="BN35" s="287"/>
    </row>
    <row r="36" spans="1:66" s="286" customFormat="1" ht="1" customHeight="1" x14ac:dyDescent="0.15">
      <c r="A36" s="289"/>
      <c r="B36" s="309" t="s">
        <v>232</v>
      </c>
      <c r="C36" s="316" t="s">
        <v>231</v>
      </c>
      <c r="D36" s="311" t="s">
        <v>42</v>
      </c>
      <c r="E36" s="312">
        <v>5</v>
      </c>
      <c r="F36" s="313" t="s">
        <v>113</v>
      </c>
      <c r="G36" s="314" t="s">
        <v>99</v>
      </c>
      <c r="H36" s="312" t="s">
        <v>45</v>
      </c>
      <c r="I36" s="284"/>
      <c r="J36" s="285"/>
      <c r="K36" s="284"/>
      <c r="L36" s="285"/>
      <c r="M36" s="284"/>
      <c r="N36" s="285"/>
      <c r="O36" s="422"/>
      <c r="P36" s="423"/>
      <c r="Q36" s="284"/>
      <c r="R36" s="285"/>
      <c r="S36" s="284"/>
      <c r="T36" s="285"/>
      <c r="U36" s="284"/>
      <c r="V36" s="285"/>
      <c r="W36" s="284"/>
      <c r="X36" s="285"/>
      <c r="Y36" s="284"/>
      <c r="Z36" s="285"/>
      <c r="AA36" s="284"/>
      <c r="AB36" s="285"/>
      <c r="AC36" s="284"/>
      <c r="AD36" s="285"/>
      <c r="AE36" s="284"/>
      <c r="AF36" s="285"/>
      <c r="AG36" s="284"/>
      <c r="AH36" s="285"/>
      <c r="AI36" s="284"/>
      <c r="AJ36" s="285"/>
      <c r="AK36" s="284"/>
      <c r="AL36" s="285"/>
      <c r="AM36" s="284"/>
      <c r="AN36" s="285"/>
      <c r="AP36" s="286">
        <f t="shared" si="16"/>
        <v>0</v>
      </c>
      <c r="AQ36" s="286">
        <f t="shared" si="17"/>
        <v>0</v>
      </c>
      <c r="AR36" s="286">
        <f t="shared" si="18"/>
        <v>0</v>
      </c>
      <c r="AS36" s="286">
        <f t="shared" si="19"/>
        <v>0</v>
      </c>
      <c r="AT36" s="286">
        <f t="shared" si="20"/>
        <v>0</v>
      </c>
      <c r="AU36" s="286">
        <f t="shared" si="21"/>
        <v>0</v>
      </c>
      <c r="AV36" s="286">
        <f t="shared" si="22"/>
        <v>0</v>
      </c>
      <c r="AW36" s="286">
        <f t="shared" si="23"/>
        <v>0</v>
      </c>
      <c r="AX36" s="286">
        <f t="shared" si="24"/>
        <v>0</v>
      </c>
      <c r="AY36" s="286">
        <f t="shared" si="25"/>
        <v>0</v>
      </c>
      <c r="AZ36" s="286">
        <f t="shared" si="26"/>
        <v>0</v>
      </c>
      <c r="BA36" s="286">
        <f t="shared" si="27"/>
        <v>0</v>
      </c>
      <c r="BB36" s="286">
        <f t="shared" si="28"/>
        <v>0</v>
      </c>
      <c r="BC36" s="286">
        <f t="shared" si="29"/>
        <v>0</v>
      </c>
      <c r="BD36" s="286">
        <f t="shared" si="30"/>
        <v>0</v>
      </c>
      <c r="BE36" s="286">
        <f t="shared" si="31"/>
        <v>0</v>
      </c>
      <c r="BF36" s="287"/>
      <c r="BG36" s="287"/>
      <c r="BH36" s="287"/>
      <c r="BI36" s="287"/>
      <c r="BJ36" s="287"/>
      <c r="BK36" s="287"/>
      <c r="BL36" s="287"/>
      <c r="BM36" s="287"/>
      <c r="BN36" s="287"/>
    </row>
    <row r="37" spans="1:66" s="286" customFormat="1" ht="19.5" customHeight="1" x14ac:dyDescent="0.15">
      <c r="A37" s="283"/>
      <c r="B37" s="393" t="s">
        <v>232</v>
      </c>
      <c r="C37" s="392" t="s">
        <v>124</v>
      </c>
      <c r="D37" s="394" t="s">
        <v>10</v>
      </c>
      <c r="E37" s="395">
        <v>2</v>
      </c>
      <c r="F37" s="396" t="s">
        <v>238</v>
      </c>
      <c r="G37" s="397" t="s">
        <v>128</v>
      </c>
      <c r="H37" s="395" t="s">
        <v>45</v>
      </c>
      <c r="I37" s="284"/>
      <c r="J37" s="285"/>
      <c r="K37" s="422"/>
      <c r="L37" s="423"/>
      <c r="M37" s="284"/>
      <c r="N37" s="285"/>
      <c r="O37" s="422"/>
      <c r="P37" s="423"/>
      <c r="Q37" s="284"/>
      <c r="R37" s="285"/>
      <c r="S37" s="422"/>
      <c r="T37" s="423"/>
      <c r="U37" s="405">
        <v>22</v>
      </c>
      <c r="V37" s="373" t="s">
        <v>197</v>
      </c>
      <c r="W37" s="284"/>
      <c r="X37" s="285"/>
      <c r="Y37" s="284"/>
      <c r="Z37" s="285"/>
      <c r="AA37" s="284"/>
      <c r="AB37" s="285"/>
      <c r="AC37" s="372">
        <v>10</v>
      </c>
      <c r="AD37" s="373" t="s">
        <v>286</v>
      </c>
      <c r="AE37" s="284"/>
      <c r="AF37" s="285"/>
      <c r="AG37" s="284"/>
      <c r="AH37" s="285"/>
      <c r="AI37" s="284"/>
      <c r="AJ37" s="285"/>
      <c r="AK37" s="284"/>
      <c r="AL37" s="285"/>
      <c r="AM37" s="284"/>
      <c r="AN37" s="285"/>
      <c r="AP37" s="286">
        <f t="shared" si="16"/>
        <v>0</v>
      </c>
      <c r="AQ37" s="286">
        <f t="shared" si="17"/>
        <v>0</v>
      </c>
      <c r="AR37" s="286">
        <f t="shared" si="18"/>
        <v>0</v>
      </c>
      <c r="AS37" s="286">
        <f t="shared" si="19"/>
        <v>0</v>
      </c>
      <c r="AT37" s="286">
        <f t="shared" si="20"/>
        <v>0</v>
      </c>
      <c r="AU37" s="286">
        <f t="shared" si="21"/>
        <v>0</v>
      </c>
      <c r="AV37" s="286">
        <f t="shared" si="22"/>
        <v>1</v>
      </c>
      <c r="AW37" s="286">
        <f t="shared" si="23"/>
        <v>0</v>
      </c>
      <c r="AX37" s="286">
        <f t="shared" si="24"/>
        <v>0</v>
      </c>
      <c r="AY37" s="286">
        <f t="shared" si="25"/>
        <v>0</v>
      </c>
      <c r="AZ37" s="286">
        <f t="shared" si="26"/>
        <v>1</v>
      </c>
      <c r="BA37" s="286">
        <f t="shared" si="27"/>
        <v>0</v>
      </c>
      <c r="BB37" s="286">
        <f t="shared" si="28"/>
        <v>0</v>
      </c>
      <c r="BC37" s="286">
        <f t="shared" si="29"/>
        <v>0</v>
      </c>
      <c r="BD37" s="286">
        <f t="shared" si="30"/>
        <v>0</v>
      </c>
      <c r="BE37" s="286">
        <f t="shared" si="31"/>
        <v>0</v>
      </c>
      <c r="BF37" s="287"/>
      <c r="BG37" s="287"/>
      <c r="BH37" s="287"/>
      <c r="BI37" s="287"/>
      <c r="BJ37" s="287"/>
      <c r="BK37" s="287"/>
      <c r="BL37" s="287"/>
      <c r="BM37" s="287"/>
      <c r="BN37" s="287"/>
    </row>
    <row r="38" spans="1:66" s="286" customFormat="1" ht="19.5" customHeight="1" x14ac:dyDescent="0.15">
      <c r="A38" s="289"/>
      <c r="B38" s="398" t="s">
        <v>221</v>
      </c>
      <c r="C38" s="389" t="s">
        <v>223</v>
      </c>
      <c r="D38" s="399" t="s">
        <v>10</v>
      </c>
      <c r="E38" s="400">
        <v>4</v>
      </c>
      <c r="F38" s="401" t="s">
        <v>222</v>
      </c>
      <c r="G38" s="402" t="s">
        <v>128</v>
      </c>
      <c r="H38" s="400" t="s">
        <v>45</v>
      </c>
      <c r="I38" s="372">
        <v>46</v>
      </c>
      <c r="J38" s="373" t="s">
        <v>197</v>
      </c>
      <c r="K38" s="405">
        <v>44</v>
      </c>
      <c r="L38" s="373" t="s">
        <v>197</v>
      </c>
      <c r="M38" s="284"/>
      <c r="N38" s="285"/>
      <c r="O38" s="372">
        <v>62</v>
      </c>
      <c r="P38" s="373" t="s">
        <v>197</v>
      </c>
      <c r="Q38" s="372">
        <v>97</v>
      </c>
      <c r="R38" s="373" t="s">
        <v>197</v>
      </c>
      <c r="S38" s="372">
        <v>59</v>
      </c>
      <c r="T38" s="373" t="s">
        <v>197</v>
      </c>
      <c r="U38" s="422"/>
      <c r="V38" s="423"/>
      <c r="W38" s="284"/>
      <c r="X38" s="285"/>
      <c r="Y38" s="372">
        <v>14</v>
      </c>
      <c r="Z38" s="373" t="s">
        <v>283</v>
      </c>
      <c r="AA38" s="284"/>
      <c r="AB38" s="285"/>
      <c r="AC38" s="422"/>
      <c r="AD38" s="423"/>
      <c r="AE38" s="284"/>
      <c r="AF38" s="285"/>
      <c r="AG38" s="284"/>
      <c r="AH38" s="285"/>
      <c r="AI38" s="284"/>
      <c r="AJ38" s="285"/>
      <c r="AK38" s="284"/>
      <c r="AL38" s="285"/>
      <c r="AM38" s="284"/>
      <c r="AN38" s="285"/>
      <c r="AP38" s="286">
        <f t="shared" si="16"/>
        <v>1</v>
      </c>
      <c r="AQ38" s="286">
        <f t="shared" si="17"/>
        <v>1</v>
      </c>
      <c r="AR38" s="286">
        <f t="shared" si="18"/>
        <v>0</v>
      </c>
      <c r="AS38" s="286">
        <f t="shared" si="19"/>
        <v>1</v>
      </c>
      <c r="AT38" s="286">
        <f t="shared" si="20"/>
        <v>1</v>
      </c>
      <c r="AU38" s="286">
        <f t="shared" si="21"/>
        <v>1</v>
      </c>
      <c r="AV38" s="286">
        <f t="shared" si="22"/>
        <v>0</v>
      </c>
      <c r="AW38" s="286">
        <f t="shared" si="23"/>
        <v>0</v>
      </c>
      <c r="AX38" s="286">
        <f t="shared" si="24"/>
        <v>1</v>
      </c>
      <c r="AY38" s="286">
        <f t="shared" si="25"/>
        <v>0</v>
      </c>
      <c r="AZ38" s="286">
        <f t="shared" si="26"/>
        <v>0</v>
      </c>
      <c r="BA38" s="286">
        <f t="shared" si="27"/>
        <v>0</v>
      </c>
      <c r="BB38" s="286">
        <f t="shared" si="28"/>
        <v>0</v>
      </c>
      <c r="BC38" s="286">
        <f t="shared" si="29"/>
        <v>0</v>
      </c>
      <c r="BD38" s="286">
        <f t="shared" si="30"/>
        <v>0</v>
      </c>
      <c r="BE38" s="286">
        <f t="shared" si="31"/>
        <v>0</v>
      </c>
      <c r="BF38" s="287"/>
      <c r="BG38" s="287"/>
      <c r="BH38" s="287"/>
      <c r="BI38" s="287"/>
      <c r="BJ38" s="287"/>
      <c r="BK38" s="287"/>
      <c r="BL38" s="287"/>
      <c r="BM38" s="287"/>
      <c r="BN38" s="287"/>
    </row>
    <row r="39" spans="1:66" s="286" customFormat="1" ht="19.5" customHeight="1" x14ac:dyDescent="0.15">
      <c r="A39" s="283"/>
      <c r="B39" s="302" t="s">
        <v>262</v>
      </c>
      <c r="C39" s="291" t="s">
        <v>78</v>
      </c>
      <c r="D39" s="292" t="s">
        <v>10</v>
      </c>
      <c r="E39" s="293">
        <v>3</v>
      </c>
      <c r="F39" s="294" t="s">
        <v>261</v>
      </c>
      <c r="G39" s="303" t="s">
        <v>80</v>
      </c>
      <c r="H39" s="293" t="s">
        <v>81</v>
      </c>
      <c r="I39" s="284"/>
      <c r="J39" s="285"/>
      <c r="K39" s="422"/>
      <c r="L39" s="423"/>
      <c r="M39" s="284"/>
      <c r="N39" s="285"/>
      <c r="O39" s="422"/>
      <c r="P39" s="423"/>
      <c r="Q39" s="284"/>
      <c r="R39" s="285"/>
      <c r="S39" s="422"/>
      <c r="T39" s="423"/>
      <c r="U39" s="422"/>
      <c r="V39" s="423"/>
      <c r="W39" s="284"/>
      <c r="X39" s="285"/>
      <c r="Y39" s="284"/>
      <c r="Z39" s="285"/>
      <c r="AA39" s="284"/>
      <c r="AB39" s="285"/>
      <c r="AC39" s="422"/>
      <c r="AD39" s="423"/>
      <c r="AE39" s="372">
        <v>30</v>
      </c>
      <c r="AF39" s="373" t="s">
        <v>215</v>
      </c>
      <c r="AG39" s="372">
        <v>31</v>
      </c>
      <c r="AH39" s="373" t="s">
        <v>215</v>
      </c>
      <c r="AI39" s="284"/>
      <c r="AJ39" s="285"/>
      <c r="AK39" s="284"/>
      <c r="AL39" s="285"/>
      <c r="AM39" s="284"/>
      <c r="AN39" s="285"/>
      <c r="AP39" s="286">
        <f t="shared" si="16"/>
        <v>0</v>
      </c>
      <c r="AQ39" s="286">
        <f t="shared" si="17"/>
        <v>0</v>
      </c>
      <c r="AR39" s="286">
        <f t="shared" si="18"/>
        <v>0</v>
      </c>
      <c r="AS39" s="286">
        <f t="shared" si="19"/>
        <v>0</v>
      </c>
      <c r="AT39" s="286">
        <f t="shared" si="20"/>
        <v>0</v>
      </c>
      <c r="AU39" s="286">
        <f t="shared" si="21"/>
        <v>0</v>
      </c>
      <c r="AV39" s="286">
        <f t="shared" si="22"/>
        <v>0</v>
      </c>
      <c r="AW39" s="286">
        <f t="shared" si="23"/>
        <v>0</v>
      </c>
      <c r="AX39" s="286">
        <f t="shared" si="24"/>
        <v>0</v>
      </c>
      <c r="AY39" s="286">
        <f t="shared" si="25"/>
        <v>0</v>
      </c>
      <c r="AZ39" s="286">
        <f t="shared" si="26"/>
        <v>0</v>
      </c>
      <c r="BA39" s="286">
        <f t="shared" si="27"/>
        <v>1</v>
      </c>
      <c r="BB39" s="286">
        <f t="shared" si="28"/>
        <v>1</v>
      </c>
      <c r="BC39" s="286">
        <f t="shared" si="29"/>
        <v>0</v>
      </c>
      <c r="BD39" s="286">
        <f t="shared" si="30"/>
        <v>0</v>
      </c>
      <c r="BE39" s="286">
        <f t="shared" si="31"/>
        <v>0</v>
      </c>
      <c r="BF39" s="287"/>
      <c r="BG39" s="287"/>
      <c r="BH39" s="287"/>
      <c r="BI39" s="287"/>
      <c r="BJ39" s="287"/>
      <c r="BK39" s="287"/>
      <c r="BL39" s="287"/>
      <c r="BM39" s="287"/>
      <c r="BN39" s="287"/>
    </row>
    <row r="40" spans="1:66" s="286" customFormat="1" ht="19.5" customHeight="1" x14ac:dyDescent="0.15">
      <c r="A40" s="306"/>
      <c r="B40" s="302"/>
      <c r="C40" s="291" t="s">
        <v>201</v>
      </c>
      <c r="D40" s="292" t="s">
        <v>10</v>
      </c>
      <c r="E40" s="293">
        <v>0</v>
      </c>
      <c r="F40" s="294" t="s">
        <v>200</v>
      </c>
      <c r="G40" s="303" t="s">
        <v>99</v>
      </c>
      <c r="H40" s="293" t="s">
        <v>45</v>
      </c>
      <c r="I40" s="284"/>
      <c r="J40" s="285"/>
      <c r="K40" s="422"/>
      <c r="L40" s="423"/>
      <c r="M40" s="284"/>
      <c r="N40" s="285"/>
      <c r="O40" s="422"/>
      <c r="P40" s="423"/>
      <c r="Q40" s="372">
        <v>4</v>
      </c>
      <c r="R40" s="373" t="s">
        <v>208</v>
      </c>
      <c r="S40" s="422"/>
      <c r="T40" s="423"/>
      <c r="U40" s="422"/>
      <c r="V40" s="423"/>
      <c r="W40" s="284"/>
      <c r="X40" s="285"/>
      <c r="Y40" s="284"/>
      <c r="Z40" s="285"/>
      <c r="AA40" s="284"/>
      <c r="AB40" s="285"/>
      <c r="AC40" s="422"/>
      <c r="AD40" s="423"/>
      <c r="AE40" s="284"/>
      <c r="AF40" s="285"/>
      <c r="AG40" s="284"/>
      <c r="AH40" s="285"/>
      <c r="AI40" s="284"/>
      <c r="AJ40" s="285"/>
      <c r="AK40" s="284"/>
      <c r="AL40" s="285"/>
      <c r="AM40" s="284"/>
      <c r="AN40" s="285"/>
      <c r="BF40" s="287"/>
      <c r="BG40" s="287"/>
      <c r="BH40" s="287"/>
      <c r="BI40" s="287"/>
      <c r="BJ40" s="287"/>
      <c r="BK40" s="287"/>
      <c r="BL40" s="287"/>
      <c r="BM40" s="287"/>
      <c r="BN40" s="287"/>
    </row>
    <row r="41" spans="1:66" s="286" customFormat="1" ht="19.5" customHeight="1" x14ac:dyDescent="0.15">
      <c r="A41" s="561"/>
      <c r="B41" s="569" t="s">
        <v>239</v>
      </c>
      <c r="C41" s="391" t="s">
        <v>204</v>
      </c>
      <c r="D41" s="571" t="s">
        <v>10</v>
      </c>
      <c r="E41" s="573">
        <v>4</v>
      </c>
      <c r="F41" s="569" t="s">
        <v>141</v>
      </c>
      <c r="G41" s="616">
        <v>73</v>
      </c>
      <c r="H41" s="573" t="s">
        <v>45</v>
      </c>
      <c r="I41" s="284"/>
      <c r="J41" s="285"/>
      <c r="K41" s="405">
        <v>27</v>
      </c>
      <c r="L41" s="373" t="s">
        <v>197</v>
      </c>
      <c r="M41" s="372">
        <v>42</v>
      </c>
      <c r="N41" s="373" t="s">
        <v>197</v>
      </c>
      <c r="O41" s="405">
        <v>26</v>
      </c>
      <c r="P41" s="373" t="s">
        <v>197</v>
      </c>
      <c r="Q41" s="284"/>
      <c r="R41" s="285"/>
      <c r="S41" s="422"/>
      <c r="T41" s="423"/>
      <c r="U41" s="372">
        <v>41</v>
      </c>
      <c r="V41" s="373" t="s">
        <v>197</v>
      </c>
      <c r="W41" s="284"/>
      <c r="X41" s="285"/>
      <c r="Y41" s="284"/>
      <c r="Z41" s="285"/>
      <c r="AA41" s="372">
        <v>16</v>
      </c>
      <c r="AB41" s="373" t="s">
        <v>286</v>
      </c>
      <c r="AC41" s="422"/>
      <c r="AD41" s="423"/>
      <c r="AE41" s="372">
        <v>15</v>
      </c>
      <c r="AF41" s="373" t="s">
        <v>286</v>
      </c>
      <c r="AG41" s="284"/>
      <c r="AH41" s="285"/>
      <c r="AI41" s="284"/>
      <c r="AJ41" s="285"/>
      <c r="AK41" s="284"/>
      <c r="AL41" s="285"/>
      <c r="AM41" s="284"/>
      <c r="AN41" s="285"/>
      <c r="AP41" s="286">
        <f>IF(I41&gt;0,1,0)</f>
        <v>0</v>
      </c>
      <c r="AQ41" s="286">
        <f>IF(K41&gt;0,1,0)</f>
        <v>1</v>
      </c>
      <c r="AR41" s="286">
        <f>IF(M41&gt;0,1,0)</f>
        <v>1</v>
      </c>
      <c r="AS41" s="286">
        <f>IF(O41&gt;0,1,0)</f>
        <v>1</v>
      </c>
      <c r="AT41" s="286">
        <f>IF(Q41&gt;0,1,0)</f>
        <v>0</v>
      </c>
      <c r="AU41" s="286">
        <f>IF(S41&gt;0,1,0)</f>
        <v>0</v>
      </c>
      <c r="AV41" s="286">
        <f>IF(U41&gt;0,1,0)</f>
        <v>1</v>
      </c>
      <c r="AW41" s="286">
        <f>IF(W41&gt;0,1,0)</f>
        <v>0</v>
      </c>
      <c r="AX41" s="286">
        <f>IF(Y41&gt;0,1,0)</f>
        <v>0</v>
      </c>
      <c r="AY41" s="286">
        <f>IF(AA41&gt;0,1,0)</f>
        <v>1</v>
      </c>
      <c r="AZ41" s="286">
        <f>IF(AC41&gt;0,1,0)</f>
        <v>0</v>
      </c>
      <c r="BA41" s="286">
        <f>IF(AE41&gt;0,1,0)</f>
        <v>1</v>
      </c>
      <c r="BB41" s="286">
        <f>IF(AG41&gt;0,1,0)</f>
        <v>0</v>
      </c>
      <c r="BC41" s="286">
        <f>IF(AI41&gt;0,1,0)</f>
        <v>0</v>
      </c>
      <c r="BD41" s="286">
        <f>IF(AK41&gt;0,1,0)</f>
        <v>0</v>
      </c>
      <c r="BE41" s="286">
        <f>IF(AM41&gt;0,1,0)</f>
        <v>0</v>
      </c>
      <c r="BF41" s="287"/>
      <c r="BG41" s="287"/>
      <c r="BH41" s="287"/>
      <c r="BI41" s="287"/>
      <c r="BJ41" s="287"/>
      <c r="BK41" s="287"/>
      <c r="BL41" s="287"/>
      <c r="BM41" s="287"/>
      <c r="BN41" s="287"/>
    </row>
    <row r="42" spans="1:66" s="286" customFormat="1" ht="19.5" customHeight="1" x14ac:dyDescent="0.15">
      <c r="A42" s="562"/>
      <c r="B42" s="570"/>
      <c r="C42" s="390" t="s">
        <v>287</v>
      </c>
      <c r="D42" s="572"/>
      <c r="E42" s="574"/>
      <c r="F42" s="570"/>
      <c r="G42" s="617"/>
      <c r="H42" s="574"/>
      <c r="I42" s="377"/>
      <c r="J42" s="376"/>
      <c r="K42" s="406">
        <v>23</v>
      </c>
      <c r="L42" s="378" t="s">
        <v>197</v>
      </c>
      <c r="M42" s="379">
        <v>35</v>
      </c>
      <c r="N42" s="378" t="s">
        <v>197</v>
      </c>
      <c r="O42" s="406">
        <v>22</v>
      </c>
      <c r="P42" s="378" t="s">
        <v>197</v>
      </c>
      <c r="Q42" s="284"/>
      <c r="R42" s="285"/>
      <c r="S42" s="422"/>
      <c r="T42" s="423"/>
      <c r="U42" s="379">
        <v>34</v>
      </c>
      <c r="V42" s="378" t="s">
        <v>197</v>
      </c>
      <c r="W42" s="284"/>
      <c r="X42" s="285"/>
      <c r="Y42" s="284"/>
      <c r="Z42" s="285"/>
      <c r="AA42" s="379"/>
      <c r="AB42" s="380" t="s">
        <v>277</v>
      </c>
      <c r="AC42" s="422"/>
      <c r="AD42" s="423"/>
      <c r="AE42" s="379">
        <v>13</v>
      </c>
      <c r="AF42" s="378" t="s">
        <v>286</v>
      </c>
      <c r="AG42" s="284"/>
      <c r="AH42" s="285"/>
      <c r="AI42" s="284"/>
      <c r="AJ42" s="285"/>
      <c r="AK42" s="284"/>
      <c r="AL42" s="285"/>
      <c r="AM42" s="284"/>
      <c r="AN42" s="285"/>
      <c r="BF42" s="287"/>
      <c r="BG42" s="287"/>
      <c r="BH42" s="287"/>
      <c r="BI42" s="287"/>
      <c r="BJ42" s="287"/>
      <c r="BK42" s="287"/>
      <c r="BL42" s="287"/>
      <c r="BM42" s="287"/>
      <c r="BN42" s="287"/>
    </row>
    <row r="43" spans="1:66" s="286" customFormat="1" ht="19.5" customHeight="1" x14ac:dyDescent="0.15">
      <c r="A43" s="283"/>
      <c r="B43" s="302" t="s">
        <v>252</v>
      </c>
      <c r="C43" s="291" t="s">
        <v>136</v>
      </c>
      <c r="D43" s="292" t="s">
        <v>10</v>
      </c>
      <c r="E43" s="293">
        <v>0</v>
      </c>
      <c r="F43" s="294" t="s">
        <v>224</v>
      </c>
      <c r="G43" s="303" t="s">
        <v>138</v>
      </c>
      <c r="H43" s="293" t="s">
        <v>119</v>
      </c>
      <c r="I43" s="284"/>
      <c r="J43" s="285"/>
      <c r="K43" s="422"/>
      <c r="L43" s="423"/>
      <c r="M43" s="284"/>
      <c r="N43" s="285"/>
      <c r="O43" s="422"/>
      <c r="P43" s="423"/>
      <c r="Q43" s="284"/>
      <c r="R43" s="285"/>
      <c r="S43" s="422"/>
      <c r="T43" s="423"/>
      <c r="U43" s="422"/>
      <c r="V43" s="423"/>
      <c r="W43" s="284"/>
      <c r="X43" s="285"/>
      <c r="Y43" s="284"/>
      <c r="Z43" s="285"/>
      <c r="AA43" s="284"/>
      <c r="AB43" s="285"/>
      <c r="AC43" s="422"/>
      <c r="AD43" s="423"/>
      <c r="AE43" s="284"/>
      <c r="AF43" s="285"/>
      <c r="AG43" s="284"/>
      <c r="AH43" s="285"/>
      <c r="AI43" s="284"/>
      <c r="AJ43" s="285"/>
      <c r="AK43" s="284"/>
      <c r="AL43" s="285"/>
      <c r="AM43" s="284"/>
      <c r="AN43" s="285"/>
      <c r="AP43" s="286">
        <f>IF(I43&gt;0,1,0)</f>
        <v>0</v>
      </c>
      <c r="AQ43" s="286">
        <f>IF(K43&gt;0,1,0)</f>
        <v>0</v>
      </c>
      <c r="AR43" s="286">
        <f>IF(M43&gt;0,1,0)</f>
        <v>0</v>
      </c>
      <c r="AS43" s="286">
        <f>IF(O43&gt;0,1,0)</f>
        <v>0</v>
      </c>
      <c r="AT43" s="286">
        <f>IF(Q43&gt;0,1,0)</f>
        <v>0</v>
      </c>
      <c r="AU43" s="286">
        <f>IF(S43&gt;0,1,0)</f>
        <v>0</v>
      </c>
      <c r="AV43" s="286">
        <f>IF(U43&gt;0,1,0)</f>
        <v>0</v>
      </c>
      <c r="AW43" s="286">
        <f>IF(W43&gt;0,1,0)</f>
        <v>0</v>
      </c>
      <c r="AX43" s="286">
        <f>IF(Y43&gt;0,1,0)</f>
        <v>0</v>
      </c>
      <c r="AY43" s="286">
        <f>IF(AA43&gt;0,1,0)</f>
        <v>0</v>
      </c>
      <c r="AZ43" s="286">
        <f>IF(AC43&gt;0,1,0)</f>
        <v>0</v>
      </c>
      <c r="BA43" s="286">
        <f>IF(AE43&gt;0,1,0)</f>
        <v>0</v>
      </c>
      <c r="BB43" s="286">
        <f>IF(AG43&gt;0,1,0)</f>
        <v>0</v>
      </c>
      <c r="BC43" s="286">
        <f>IF(AI43&gt;0,1,0)</f>
        <v>0</v>
      </c>
      <c r="BD43" s="286">
        <f>IF(AK43&gt;0,1,0)</f>
        <v>0</v>
      </c>
      <c r="BE43" s="286">
        <f>IF(AM43&gt;0,1,0)</f>
        <v>0</v>
      </c>
      <c r="BF43" s="287"/>
      <c r="BG43" s="287"/>
      <c r="BH43" s="287"/>
      <c r="BI43" s="287"/>
      <c r="BJ43" s="287"/>
      <c r="BK43" s="287"/>
      <c r="BL43" s="287"/>
      <c r="BM43" s="287"/>
      <c r="BN43" s="287"/>
    </row>
    <row r="44" spans="1:66" s="286" customFormat="1" ht="0.25" customHeight="1" x14ac:dyDescent="0.15">
      <c r="A44" s="283"/>
      <c r="B44" s="302" t="s">
        <v>250</v>
      </c>
      <c r="C44" s="291" t="s">
        <v>87</v>
      </c>
      <c r="D44" s="292" t="s">
        <v>10</v>
      </c>
      <c r="E44" s="293">
        <v>6</v>
      </c>
      <c r="F44" s="294" t="s">
        <v>153</v>
      </c>
      <c r="G44" s="303" t="s">
        <v>89</v>
      </c>
      <c r="H44" s="293" t="s">
        <v>90</v>
      </c>
      <c r="I44" s="284"/>
      <c r="J44" s="285"/>
      <c r="K44" s="422"/>
      <c r="L44" s="423"/>
      <c r="M44" s="284"/>
      <c r="N44" s="285"/>
      <c r="O44" s="284"/>
      <c r="P44" s="285"/>
      <c r="Q44" s="284"/>
      <c r="R44" s="285"/>
      <c r="S44" s="422"/>
      <c r="T44" s="423"/>
      <c r="U44" s="422"/>
      <c r="V44" s="423"/>
      <c r="W44" s="284"/>
      <c r="X44" s="285"/>
      <c r="Y44" s="284"/>
      <c r="Z44" s="285"/>
      <c r="AA44" s="284"/>
      <c r="AB44" s="285"/>
      <c r="AC44" s="284"/>
      <c r="AD44" s="285"/>
      <c r="AE44" s="284"/>
      <c r="AF44" s="285"/>
      <c r="AG44" s="284"/>
      <c r="AH44" s="285"/>
      <c r="AI44" s="284"/>
      <c r="AJ44" s="285"/>
      <c r="AK44" s="284"/>
      <c r="AL44" s="285"/>
      <c r="AM44" s="284"/>
      <c r="AN44" s="285"/>
      <c r="AP44" s="286">
        <f>IF(I44&gt;0,1,0)</f>
        <v>0</v>
      </c>
      <c r="AQ44" s="286">
        <f>IF(K44&gt;0,1,0)</f>
        <v>0</v>
      </c>
      <c r="AR44" s="286">
        <f>IF(M44&gt;0,1,0)</f>
        <v>0</v>
      </c>
      <c r="AS44" s="286">
        <f>IF(O44&gt;0,1,0)</f>
        <v>0</v>
      </c>
      <c r="AT44" s="286">
        <f>IF(Q44&gt;0,1,0)</f>
        <v>0</v>
      </c>
      <c r="AU44" s="286">
        <f>IF(S44&gt;0,1,0)</f>
        <v>0</v>
      </c>
      <c r="AV44" s="286">
        <f>IF(U44&gt;0,1,0)</f>
        <v>0</v>
      </c>
      <c r="AW44" s="286">
        <f>IF(W44&gt;0,1,0)</f>
        <v>0</v>
      </c>
      <c r="AX44" s="286">
        <f>IF(Y44&gt;0,1,0)</f>
        <v>0</v>
      </c>
      <c r="AY44" s="286">
        <f>IF(AA44&gt;0,1,0)</f>
        <v>0</v>
      </c>
      <c r="AZ44" s="286">
        <f>IF(AC44&gt;0,1,0)</f>
        <v>0</v>
      </c>
      <c r="BA44" s="286">
        <f>IF(AE44&gt;0,1,0)</f>
        <v>0</v>
      </c>
      <c r="BB44" s="286">
        <f>IF(AG44&gt;0,1,0)</f>
        <v>0</v>
      </c>
      <c r="BC44" s="286">
        <f>IF(AI44&gt;0,1,0)</f>
        <v>0</v>
      </c>
      <c r="BD44" s="286">
        <f>IF(AK44&gt;0,1,0)</f>
        <v>0</v>
      </c>
      <c r="BE44" s="286">
        <f>IF(AM44&gt;0,1,0)</f>
        <v>0</v>
      </c>
    </row>
    <row r="45" spans="1:66" s="286" customFormat="1" ht="19.5" customHeight="1" x14ac:dyDescent="0.15">
      <c r="A45" s="289"/>
      <c r="B45" s="393" t="s">
        <v>243</v>
      </c>
      <c r="C45" s="392" t="s">
        <v>124</v>
      </c>
      <c r="D45" s="394" t="s">
        <v>10</v>
      </c>
      <c r="E45" s="395">
        <v>5</v>
      </c>
      <c r="F45" s="396" t="s">
        <v>151</v>
      </c>
      <c r="G45" s="397">
        <v>73</v>
      </c>
      <c r="H45" s="395" t="s">
        <v>45</v>
      </c>
      <c r="I45" s="405">
        <v>4</v>
      </c>
      <c r="J45" s="373" t="s">
        <v>197</v>
      </c>
      <c r="K45" s="422"/>
      <c r="L45" s="423"/>
      <c r="M45" s="372">
        <v>21</v>
      </c>
      <c r="N45" s="373" t="s">
        <v>197</v>
      </c>
      <c r="O45" s="372">
        <v>22</v>
      </c>
      <c r="P45" s="373" t="s">
        <v>197</v>
      </c>
      <c r="Q45" s="284"/>
      <c r="R45" s="285"/>
      <c r="S45" s="422"/>
      <c r="T45" s="423"/>
      <c r="U45" s="422"/>
      <c r="V45" s="423"/>
      <c r="W45" s="405">
        <v>5</v>
      </c>
      <c r="X45" s="373" t="s">
        <v>197</v>
      </c>
      <c r="Y45" s="284"/>
      <c r="Z45" s="285"/>
      <c r="AA45" s="284"/>
      <c r="AB45" s="285"/>
      <c r="AC45" s="372">
        <v>8</v>
      </c>
      <c r="AD45" s="373" t="s">
        <v>286</v>
      </c>
      <c r="AE45" s="284"/>
      <c r="AF45" s="285"/>
      <c r="AG45" s="284"/>
      <c r="AH45" s="285"/>
      <c r="AI45" s="284"/>
      <c r="AJ45" s="285"/>
      <c r="AK45" s="284"/>
      <c r="AL45" s="285"/>
      <c r="AM45" s="284"/>
      <c r="AN45" s="285"/>
      <c r="AP45" s="286">
        <f>IF(I45&gt;0,1,0)</f>
        <v>1</v>
      </c>
      <c r="AQ45" s="286">
        <f>IF(K45&gt;0,1,0)</f>
        <v>0</v>
      </c>
      <c r="AR45" s="286">
        <f>IF(M45&gt;0,1,0)</f>
        <v>1</v>
      </c>
      <c r="AS45" s="286">
        <f>IF(O45&gt;0,1,0)</f>
        <v>1</v>
      </c>
      <c r="AT45" s="286">
        <f>IF(Q45&gt;0,1,0)</f>
        <v>0</v>
      </c>
      <c r="AU45" s="286">
        <f>IF(S45&gt;0,1,0)</f>
        <v>0</v>
      </c>
      <c r="AV45" s="286">
        <f>IF(U45&gt;0,1,0)</f>
        <v>0</v>
      </c>
      <c r="AW45" s="286">
        <f>IF(W45&gt;0,1,0)</f>
        <v>1</v>
      </c>
      <c r="AX45" s="286">
        <f>IF(Y45&gt;0,1,0)</f>
        <v>0</v>
      </c>
      <c r="AY45" s="286">
        <f>IF(AA45&gt;0,1,0)</f>
        <v>0</v>
      </c>
      <c r="AZ45" s="286">
        <f>IF(AC45&gt;0,1,0)</f>
        <v>1</v>
      </c>
      <c r="BA45" s="286">
        <f>IF(AE45&gt;0,1,0)</f>
        <v>0</v>
      </c>
      <c r="BB45" s="286">
        <f>IF(AG45&gt;0,1,0)</f>
        <v>0</v>
      </c>
      <c r="BC45" s="286">
        <f>IF(AI45&gt;0,1,0)</f>
        <v>0</v>
      </c>
      <c r="BD45" s="286">
        <f>IF(AK45&gt;0,1,0)</f>
        <v>0</v>
      </c>
      <c r="BE45" s="286">
        <f>IF(AM45&gt;0,1,0)</f>
        <v>0</v>
      </c>
    </row>
    <row r="46" spans="1:66" s="286" customFormat="1" ht="19.5" customHeight="1" x14ac:dyDescent="0.15">
      <c r="A46" s="561"/>
      <c r="B46" s="583" t="s">
        <v>203</v>
      </c>
      <c r="C46" s="583" t="s">
        <v>204</v>
      </c>
      <c r="D46" s="595" t="s">
        <v>10</v>
      </c>
      <c r="E46" s="587" t="s">
        <v>205</v>
      </c>
      <c r="F46" s="583" t="s">
        <v>206</v>
      </c>
      <c r="G46" s="585" t="s">
        <v>205</v>
      </c>
      <c r="H46" s="587" t="s">
        <v>207</v>
      </c>
      <c r="I46" s="383">
        <v>64</v>
      </c>
      <c r="J46" s="384" t="s">
        <v>197</v>
      </c>
      <c r="K46" s="403">
        <v>37</v>
      </c>
      <c r="L46" s="384" t="s">
        <v>197</v>
      </c>
      <c r="M46" s="383">
        <v>43</v>
      </c>
      <c r="N46" s="384" t="s">
        <v>197</v>
      </c>
      <c r="O46" s="403">
        <v>14</v>
      </c>
      <c r="P46" s="384" t="s">
        <v>197</v>
      </c>
      <c r="Q46" s="284"/>
      <c r="R46" s="285"/>
      <c r="S46" s="422"/>
      <c r="T46" s="423"/>
      <c r="U46" s="403">
        <v>26</v>
      </c>
      <c r="V46" s="384" t="s">
        <v>197</v>
      </c>
      <c r="W46" s="383">
        <v>66</v>
      </c>
      <c r="X46" s="384" t="s">
        <v>197</v>
      </c>
      <c r="Y46" s="383">
        <v>20</v>
      </c>
      <c r="Z46" s="384" t="s">
        <v>283</v>
      </c>
      <c r="AA46" s="383">
        <v>20</v>
      </c>
      <c r="AB46" s="384" t="s">
        <v>286</v>
      </c>
      <c r="AC46" s="403">
        <v>9</v>
      </c>
      <c r="AD46" s="384" t="s">
        <v>286</v>
      </c>
      <c r="AE46" s="383">
        <v>19</v>
      </c>
      <c r="AF46" s="384" t="s">
        <v>286</v>
      </c>
      <c r="AG46" s="284"/>
      <c r="AH46" s="285"/>
      <c r="AI46" s="284"/>
      <c r="AJ46" s="285"/>
      <c r="AK46" s="284"/>
      <c r="AL46" s="285"/>
      <c r="AM46" s="284"/>
      <c r="AN46" s="285"/>
      <c r="AR46" s="286">
        <f>IF(M46&gt;0,1,0)</f>
        <v>1</v>
      </c>
      <c r="AS46" s="286">
        <f>IF(O46&gt;0,1,0)</f>
        <v>1</v>
      </c>
    </row>
    <row r="47" spans="1:66" s="286" customFormat="1" ht="19.5" customHeight="1" x14ac:dyDescent="0.15">
      <c r="A47" s="562"/>
      <c r="B47" s="584"/>
      <c r="C47" s="584"/>
      <c r="D47" s="596"/>
      <c r="E47" s="588"/>
      <c r="F47" s="584"/>
      <c r="G47" s="586"/>
      <c r="H47" s="588"/>
      <c r="I47" s="383">
        <v>133</v>
      </c>
      <c r="J47" s="384" t="s">
        <v>285</v>
      </c>
      <c r="K47" s="403">
        <v>68</v>
      </c>
      <c r="L47" s="384" t="s">
        <v>285</v>
      </c>
      <c r="M47" s="383">
        <v>91</v>
      </c>
      <c r="N47" s="384" t="s">
        <v>285</v>
      </c>
      <c r="O47" s="403">
        <v>34</v>
      </c>
      <c r="P47" s="384" t="s">
        <v>285</v>
      </c>
      <c r="Q47" s="284"/>
      <c r="R47" s="285"/>
      <c r="S47" s="422"/>
      <c r="T47" s="423"/>
      <c r="U47" s="403">
        <v>57</v>
      </c>
      <c r="V47" s="384" t="s">
        <v>285</v>
      </c>
      <c r="W47" s="383">
        <v>135</v>
      </c>
      <c r="X47" s="384" t="s">
        <v>285</v>
      </c>
      <c r="Y47" s="383">
        <v>189</v>
      </c>
      <c r="Z47" s="384" t="s">
        <v>285</v>
      </c>
      <c r="AA47" s="383">
        <v>214</v>
      </c>
      <c r="AB47" s="384" t="s">
        <v>285</v>
      </c>
      <c r="AC47" s="383">
        <v>74</v>
      </c>
      <c r="AD47" s="384" t="s">
        <v>285</v>
      </c>
      <c r="AE47" s="383">
        <v>213</v>
      </c>
      <c r="AF47" s="384" t="s">
        <v>285</v>
      </c>
      <c r="AG47" s="284"/>
      <c r="AH47" s="285"/>
      <c r="AI47" s="284"/>
      <c r="AJ47" s="285"/>
      <c r="AK47" s="284"/>
      <c r="AL47" s="285"/>
      <c r="AM47" s="284"/>
      <c r="AN47" s="285"/>
      <c r="AR47" s="286">
        <f>IF(M47&gt;0,1,0)</f>
        <v>1</v>
      </c>
      <c r="AS47" s="286">
        <f>IF(O47&gt;0,1,0)</f>
        <v>1</v>
      </c>
    </row>
    <row r="48" spans="1:66" s="286" customFormat="1" ht="19.5" customHeight="1" x14ac:dyDescent="0.15">
      <c r="A48" s="561"/>
      <c r="B48" s="593" t="s">
        <v>203</v>
      </c>
      <c r="C48" s="593" t="s">
        <v>284</v>
      </c>
      <c r="D48" s="618" t="s">
        <v>10</v>
      </c>
      <c r="E48" s="589" t="s">
        <v>205</v>
      </c>
      <c r="F48" s="593" t="s">
        <v>206</v>
      </c>
      <c r="G48" s="591" t="s">
        <v>205</v>
      </c>
      <c r="H48" s="589" t="s">
        <v>207</v>
      </c>
      <c r="I48" s="385">
        <v>95</v>
      </c>
      <c r="J48" s="386" t="s">
        <v>285</v>
      </c>
      <c r="K48" s="407">
        <v>64</v>
      </c>
      <c r="L48" s="386" t="s">
        <v>285</v>
      </c>
      <c r="M48" s="284"/>
      <c r="N48" s="285"/>
      <c r="O48" s="385">
        <v>202</v>
      </c>
      <c r="P48" s="386" t="s">
        <v>285</v>
      </c>
      <c r="Q48" s="385">
        <v>298</v>
      </c>
      <c r="R48" s="386" t="s">
        <v>285</v>
      </c>
      <c r="S48" s="385">
        <v>77</v>
      </c>
      <c r="T48" s="386" t="s">
        <v>285</v>
      </c>
      <c r="U48" s="422"/>
      <c r="V48" s="423"/>
      <c r="W48" s="284"/>
      <c r="X48" s="285"/>
      <c r="Y48" s="385">
        <v>351</v>
      </c>
      <c r="Z48" s="386" t="s">
        <v>285</v>
      </c>
      <c r="AA48" s="284"/>
      <c r="AB48" s="285"/>
      <c r="AC48" s="422"/>
      <c r="AD48" s="423"/>
      <c r="AE48" s="284"/>
      <c r="AF48" s="285"/>
      <c r="AG48" s="284"/>
      <c r="AH48" s="285"/>
      <c r="AI48" s="284"/>
      <c r="AJ48" s="285"/>
      <c r="AK48" s="284"/>
      <c r="AL48" s="285"/>
      <c r="AM48" s="284"/>
      <c r="AN48" s="285"/>
    </row>
    <row r="49" spans="1:57" s="286" customFormat="1" ht="19.5" customHeight="1" x14ac:dyDescent="0.15">
      <c r="A49" s="562"/>
      <c r="B49" s="594"/>
      <c r="C49" s="594"/>
      <c r="D49" s="619"/>
      <c r="E49" s="590"/>
      <c r="F49" s="594"/>
      <c r="G49" s="592"/>
      <c r="H49" s="590"/>
      <c r="I49" s="387" t="s">
        <v>38</v>
      </c>
      <c r="J49" s="388" t="s">
        <v>38</v>
      </c>
      <c r="K49" s="387" t="s">
        <v>38</v>
      </c>
      <c r="L49" s="388" t="s">
        <v>38</v>
      </c>
      <c r="M49" s="381"/>
      <c r="N49" s="382"/>
      <c r="O49" s="387" t="s">
        <v>38</v>
      </c>
      <c r="P49" s="388" t="s">
        <v>38</v>
      </c>
      <c r="Q49" s="387" t="s">
        <v>38</v>
      </c>
      <c r="R49" s="388" t="s">
        <v>38</v>
      </c>
      <c r="S49" s="387" t="s">
        <v>38</v>
      </c>
      <c r="T49" s="388" t="s">
        <v>38</v>
      </c>
      <c r="U49" s="422"/>
      <c r="V49" s="423"/>
      <c r="W49" s="284"/>
      <c r="X49" s="285"/>
      <c r="Y49" s="385">
        <v>39</v>
      </c>
      <c r="Z49" s="386" t="s">
        <v>215</v>
      </c>
      <c r="AA49" s="284"/>
      <c r="AB49" s="285"/>
      <c r="AC49" s="422"/>
      <c r="AD49" s="423"/>
      <c r="AE49" s="284"/>
      <c r="AF49" s="285"/>
      <c r="AG49" s="284"/>
      <c r="AH49" s="285"/>
      <c r="AI49" s="284"/>
      <c r="AJ49" s="285"/>
      <c r="AK49" s="284"/>
      <c r="AL49" s="285"/>
      <c r="AM49" s="284"/>
      <c r="AN49" s="285"/>
    </row>
    <row r="50" spans="1:57" s="286" customFormat="1" ht="0.25" customHeight="1" x14ac:dyDescent="0.15">
      <c r="A50" s="283"/>
      <c r="B50" s="302" t="s">
        <v>263</v>
      </c>
      <c r="C50" s="291" t="s">
        <v>78</v>
      </c>
      <c r="D50" s="292" t="s">
        <v>10</v>
      </c>
      <c r="E50" s="293">
        <v>3</v>
      </c>
      <c r="F50" s="294" t="s">
        <v>159</v>
      </c>
      <c r="G50" s="303" t="s">
        <v>80</v>
      </c>
      <c r="H50" s="293" t="s">
        <v>81</v>
      </c>
      <c r="I50" s="284"/>
      <c r="J50" s="285"/>
      <c r="K50" s="284"/>
      <c r="L50" s="285"/>
      <c r="M50" s="284"/>
      <c r="N50" s="285"/>
      <c r="O50" s="284"/>
      <c r="P50" s="285"/>
      <c r="Q50" s="284"/>
      <c r="R50" s="285"/>
      <c r="S50" s="284"/>
      <c r="T50" s="285"/>
      <c r="U50" s="284"/>
      <c r="V50" s="285"/>
      <c r="W50" s="284"/>
      <c r="X50" s="285"/>
      <c r="Y50" s="284"/>
      <c r="Z50" s="285"/>
      <c r="AA50" s="284"/>
      <c r="AB50" s="285"/>
      <c r="AC50" s="284"/>
      <c r="AD50" s="285"/>
      <c r="AE50" s="284"/>
      <c r="AF50" s="285"/>
      <c r="AG50" s="284"/>
      <c r="AH50" s="285"/>
      <c r="AI50" s="284"/>
      <c r="AJ50" s="285"/>
      <c r="AK50" s="284"/>
      <c r="AL50" s="285"/>
      <c r="AM50" s="284"/>
      <c r="AN50" s="285"/>
      <c r="AP50" s="286">
        <f>IF(I50&gt;0,1,0)</f>
        <v>0</v>
      </c>
      <c r="AQ50" s="286">
        <f>IF(K50&gt;0,1,0)</f>
        <v>0</v>
      </c>
      <c r="AR50" s="286">
        <f>IF(M50&gt;0,1,0)</f>
        <v>0</v>
      </c>
      <c r="AS50" s="286">
        <f>IF(O50&gt;0,1,0)</f>
        <v>0</v>
      </c>
      <c r="AT50" s="286">
        <f>IF(Q50&gt;0,1,0)</f>
        <v>0</v>
      </c>
      <c r="AU50" s="286">
        <f>IF(S50&gt;0,1,0)</f>
        <v>0</v>
      </c>
      <c r="AV50" s="286">
        <f>IF(U50&gt;0,1,0)</f>
        <v>0</v>
      </c>
      <c r="AW50" s="286">
        <f>IF(W50&gt;0,1,0)</f>
        <v>0</v>
      </c>
      <c r="AX50" s="286">
        <f>IF(Y50&gt;0,1,0)</f>
        <v>0</v>
      </c>
      <c r="AY50" s="286">
        <f>IF(AA50&gt;0,1,0)</f>
        <v>0</v>
      </c>
      <c r="AZ50" s="286">
        <f>IF(AC50&gt;0,1,0)</f>
        <v>0</v>
      </c>
      <c r="BA50" s="286">
        <f>IF(AE50&gt;0,1,0)</f>
        <v>0</v>
      </c>
      <c r="BB50" s="286">
        <f>IF(AG50&gt;0,1,0)</f>
        <v>0</v>
      </c>
      <c r="BC50" s="286">
        <f>IF(AI50&gt;0,1,0)</f>
        <v>0</v>
      </c>
      <c r="BD50" s="286">
        <f>IF(AK50&gt;0,1,0)</f>
        <v>0</v>
      </c>
      <c r="BE50" s="286">
        <f>IF(AM50&gt;0,1,0)</f>
        <v>0</v>
      </c>
    </row>
    <row r="51" spans="1:57" s="286" customFormat="1" ht="0.25" customHeight="1" x14ac:dyDescent="0.15">
      <c r="A51" s="357"/>
      <c r="B51" s="359"/>
      <c r="C51" s="360" t="s">
        <v>163</v>
      </c>
      <c r="D51" s="358" t="s">
        <v>42</v>
      </c>
      <c r="E51" s="361" t="s">
        <v>38</v>
      </c>
      <c r="F51" s="362" t="s">
        <v>117</v>
      </c>
      <c r="G51" s="363" t="s">
        <v>164</v>
      </c>
      <c r="H51" s="361" t="s">
        <v>45</v>
      </c>
      <c r="I51" s="350"/>
      <c r="J51" s="351"/>
      <c r="K51" s="350"/>
      <c r="L51" s="351"/>
      <c r="M51" s="350"/>
      <c r="N51" s="351"/>
      <c r="O51" s="350"/>
      <c r="P51" s="351"/>
      <c r="Q51" s="350"/>
      <c r="R51" s="351"/>
      <c r="S51" s="350"/>
      <c r="T51" s="351"/>
      <c r="U51" s="350"/>
      <c r="V51" s="351"/>
      <c r="W51" s="350"/>
      <c r="X51" s="351"/>
      <c r="Y51" s="350"/>
      <c r="Z51" s="351"/>
      <c r="AA51" s="350"/>
      <c r="AB51" s="351"/>
      <c r="AC51" s="350"/>
      <c r="AD51" s="351"/>
      <c r="AE51" s="350"/>
      <c r="AF51" s="351"/>
      <c r="AG51" s="350"/>
      <c r="AH51" s="351"/>
      <c r="AI51" s="350"/>
      <c r="AJ51" s="351"/>
      <c r="AK51" s="350"/>
      <c r="AL51" s="351"/>
      <c r="AM51" s="350"/>
      <c r="AN51" s="351"/>
      <c r="AP51" s="286">
        <f>IF(I51&gt;0,1,0)</f>
        <v>0</v>
      </c>
      <c r="AQ51" s="286">
        <f>IF(K51&gt;0,1,0)</f>
        <v>0</v>
      </c>
      <c r="AR51" s="286">
        <f>IF(M51&gt;0,1,0)</f>
        <v>0</v>
      </c>
      <c r="AS51" s="286">
        <f>IF(O51&gt;0,1,0)</f>
        <v>0</v>
      </c>
      <c r="AT51" s="286">
        <f>IF(Q51&gt;0,1,0)</f>
        <v>0</v>
      </c>
      <c r="AU51" s="286">
        <f>IF(S51&gt;0,1,0)</f>
        <v>0</v>
      </c>
      <c r="AV51" s="286">
        <f>IF(U51&gt;0,1,0)</f>
        <v>0</v>
      </c>
      <c r="AW51" s="286">
        <f>IF(W51&gt;0,1,0)</f>
        <v>0</v>
      </c>
      <c r="AX51" s="286">
        <f>IF(Y51&gt;0,1,0)</f>
        <v>0</v>
      </c>
      <c r="AY51" s="286">
        <f>IF(AA51&gt;0,1,0)</f>
        <v>0</v>
      </c>
      <c r="AZ51" s="286">
        <f>IF(AC51&gt;0,1,0)</f>
        <v>0</v>
      </c>
      <c r="BA51" s="286">
        <f>IF(AE51&gt;0,1,0)</f>
        <v>0</v>
      </c>
      <c r="BB51" s="286">
        <f>IF(AG51&gt;0,1,0)</f>
        <v>0</v>
      </c>
      <c r="BC51" s="286">
        <f>IF(AI51&gt;0,1,0)</f>
        <v>0</v>
      </c>
      <c r="BD51" s="286">
        <f>IF(AK51&gt;0,1,0)</f>
        <v>0</v>
      </c>
      <c r="BE51" s="286">
        <f>IF(AM51&gt;0,1,0)</f>
        <v>0</v>
      </c>
    </row>
    <row r="52" spans="1:57" ht="19.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424"/>
      <c r="L52" s="424"/>
      <c r="M52" s="2"/>
      <c r="N52" s="2"/>
      <c r="O52" s="424"/>
      <c r="P52" s="424"/>
      <c r="Q52" s="2"/>
      <c r="R52" s="2"/>
      <c r="S52" s="424"/>
      <c r="T52" s="424"/>
      <c r="U52" s="424"/>
      <c r="V52" s="424"/>
      <c r="W52" s="2"/>
      <c r="X52" s="2"/>
      <c r="Y52" s="2"/>
      <c r="Z52" s="2"/>
      <c r="AA52" s="2"/>
      <c r="AB52" s="2"/>
      <c r="AC52" s="424"/>
      <c r="AD52" s="42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7" s="162" customFormat="1" ht="42" customHeight="1" x14ac:dyDescent="0.15">
      <c r="A53" s="186"/>
      <c r="B53" s="542" t="s">
        <v>183</v>
      </c>
      <c r="C53" s="542"/>
      <c r="D53" s="542"/>
      <c r="E53" s="542"/>
      <c r="F53" s="542"/>
      <c r="G53" s="542"/>
      <c r="H53" s="542"/>
      <c r="I53" s="542">
        <f>AP53</f>
        <v>6</v>
      </c>
      <c r="J53" s="543"/>
      <c r="K53" s="542">
        <f>AQ53</f>
        <v>8</v>
      </c>
      <c r="L53" s="543"/>
      <c r="M53" s="542">
        <f>AR53</f>
        <v>2</v>
      </c>
      <c r="N53" s="543"/>
      <c r="O53" s="612">
        <f>AS53</f>
        <v>6</v>
      </c>
      <c r="P53" s="543"/>
      <c r="Q53" s="612">
        <f>AT53</f>
        <v>3</v>
      </c>
      <c r="R53" s="543"/>
      <c r="S53" s="609">
        <f>AU53</f>
        <v>0</v>
      </c>
      <c r="T53" s="610"/>
      <c r="U53" s="611">
        <f>AV53</f>
        <v>4</v>
      </c>
      <c r="V53" s="610"/>
      <c r="W53" s="542">
        <f>AW53</f>
        <v>1</v>
      </c>
      <c r="X53" s="543"/>
      <c r="Y53" s="542">
        <f>AX53</f>
        <v>4</v>
      </c>
      <c r="Z53" s="543"/>
      <c r="AA53" s="542">
        <f>AY53</f>
        <v>1</v>
      </c>
      <c r="AB53" s="543"/>
      <c r="AC53" s="542">
        <f>AZ53</f>
        <v>4</v>
      </c>
      <c r="AD53" s="543"/>
      <c r="AE53" s="542">
        <f>BA53</f>
        <v>3</v>
      </c>
      <c r="AF53" s="543"/>
      <c r="AG53" s="542">
        <f>BB53</f>
        <v>2</v>
      </c>
      <c r="AH53" s="543"/>
      <c r="AI53" s="542">
        <f>BC53</f>
        <v>0</v>
      </c>
      <c r="AJ53" s="543"/>
      <c r="AK53" s="542">
        <f>BD53</f>
        <v>0</v>
      </c>
      <c r="AL53" s="543"/>
      <c r="AM53" s="542">
        <f>BE53</f>
        <v>0</v>
      </c>
      <c r="AN53" s="542"/>
      <c r="AO53" s="281"/>
      <c r="AP53" s="162">
        <f>SUM(AP9:AP45)</f>
        <v>6</v>
      </c>
      <c r="AQ53" s="162">
        <f t="shared" ref="AQ53:AS53" si="32">SUM(AQ9:AQ45)</f>
        <v>8</v>
      </c>
      <c r="AR53" s="162">
        <f t="shared" si="32"/>
        <v>2</v>
      </c>
      <c r="AS53" s="162">
        <f t="shared" si="32"/>
        <v>6</v>
      </c>
      <c r="AT53" s="162">
        <f>SUM(AT9:AT51)</f>
        <v>3</v>
      </c>
      <c r="AV53" s="162">
        <f t="shared" ref="AV53:BE53" si="33">SUM(AV9:AV51)</f>
        <v>4</v>
      </c>
      <c r="AW53" s="162">
        <f t="shared" si="33"/>
        <v>1</v>
      </c>
      <c r="AX53" s="162">
        <f t="shared" si="33"/>
        <v>4</v>
      </c>
      <c r="AY53" s="162">
        <f t="shared" si="33"/>
        <v>1</v>
      </c>
      <c r="AZ53" s="162">
        <f t="shared" si="33"/>
        <v>4</v>
      </c>
      <c r="BA53" s="162">
        <f t="shared" si="33"/>
        <v>3</v>
      </c>
      <c r="BB53" s="162">
        <f t="shared" si="33"/>
        <v>2</v>
      </c>
      <c r="BC53" s="162">
        <f t="shared" si="33"/>
        <v>0</v>
      </c>
      <c r="BD53" s="162">
        <f t="shared" si="33"/>
        <v>0</v>
      </c>
      <c r="BE53" s="162">
        <f t="shared" si="33"/>
        <v>0</v>
      </c>
    </row>
    <row r="54" spans="1:57" s="221" customFormat="1" ht="42" customHeight="1" x14ac:dyDescent="0.15">
      <c r="A54" s="418"/>
      <c r="B54" s="540" t="s">
        <v>281</v>
      </c>
      <c r="C54" s="540"/>
      <c r="D54" s="540"/>
      <c r="E54" s="540"/>
      <c r="F54" s="540"/>
      <c r="G54" s="540"/>
      <c r="H54" s="540"/>
      <c r="I54" s="540">
        <f>AP54</f>
        <v>1</v>
      </c>
      <c r="J54" s="541"/>
      <c r="K54" s="540">
        <f>AQ54</f>
        <v>2</v>
      </c>
      <c r="L54" s="541"/>
      <c r="M54" s="540">
        <f>AR54</f>
        <v>0</v>
      </c>
      <c r="N54" s="541"/>
      <c r="O54" s="620">
        <f>AS54</f>
        <v>0</v>
      </c>
      <c r="P54" s="541"/>
      <c r="Q54" s="620">
        <f>AR54</f>
        <v>0</v>
      </c>
      <c r="R54" s="541"/>
      <c r="S54" s="620">
        <f>AT54</f>
        <v>1</v>
      </c>
      <c r="T54" s="541"/>
      <c r="U54" s="540">
        <f>AV54</f>
        <v>1</v>
      </c>
      <c r="V54" s="541"/>
      <c r="W54" s="540">
        <f>AW54</f>
        <v>0</v>
      </c>
      <c r="X54" s="541"/>
      <c r="Y54" s="540">
        <f>AX54</f>
        <v>0</v>
      </c>
      <c r="Z54" s="541"/>
      <c r="AA54" s="540">
        <f>AY54</f>
        <v>0</v>
      </c>
      <c r="AB54" s="541"/>
      <c r="AC54" s="540">
        <f>AZ54</f>
        <v>2</v>
      </c>
      <c r="AD54" s="541"/>
      <c r="AE54" s="540">
        <f>BA54</f>
        <v>1</v>
      </c>
      <c r="AF54" s="541"/>
      <c r="AG54" s="540">
        <f>BB54</f>
        <v>1</v>
      </c>
      <c r="AH54" s="541"/>
      <c r="AI54" s="540">
        <f>BC54</f>
        <v>0</v>
      </c>
      <c r="AJ54" s="541"/>
      <c r="AK54" s="540">
        <f>BD54</f>
        <v>0</v>
      </c>
      <c r="AL54" s="541"/>
      <c r="AM54" s="540">
        <f>BE54</f>
        <v>0</v>
      </c>
      <c r="AN54" s="541"/>
      <c r="AP54" s="221">
        <f t="shared" ref="AP54:BE54" si="34">AP11+AP26+AP28+AP29+AP30+AP31+AP34+AP37+AP39+AP43+AP44+AP50</f>
        <v>1</v>
      </c>
      <c r="AQ54" s="221">
        <f t="shared" si="34"/>
        <v>2</v>
      </c>
      <c r="AR54" s="221">
        <f t="shared" si="34"/>
        <v>0</v>
      </c>
      <c r="AS54" s="221">
        <f t="shared" si="34"/>
        <v>0</v>
      </c>
      <c r="AT54" s="221">
        <f t="shared" si="34"/>
        <v>1</v>
      </c>
      <c r="AU54" s="221">
        <f t="shared" si="34"/>
        <v>0</v>
      </c>
      <c r="AV54" s="221">
        <f t="shared" si="34"/>
        <v>1</v>
      </c>
      <c r="AW54" s="221">
        <f t="shared" si="34"/>
        <v>0</v>
      </c>
      <c r="AX54" s="221">
        <f t="shared" si="34"/>
        <v>0</v>
      </c>
      <c r="AY54" s="221">
        <f t="shared" si="34"/>
        <v>0</v>
      </c>
      <c r="AZ54" s="221">
        <f t="shared" si="34"/>
        <v>2</v>
      </c>
      <c r="BA54" s="221">
        <f t="shared" si="34"/>
        <v>1</v>
      </c>
      <c r="BB54" s="221">
        <f t="shared" si="34"/>
        <v>1</v>
      </c>
      <c r="BC54" s="221">
        <f t="shared" si="34"/>
        <v>0</v>
      </c>
      <c r="BD54" s="221">
        <f t="shared" si="34"/>
        <v>0</v>
      </c>
      <c r="BE54" s="221">
        <f t="shared" si="34"/>
        <v>0</v>
      </c>
    </row>
    <row r="55" spans="1:57" x14ac:dyDescent="0.15">
      <c r="B55" s="2"/>
      <c r="C55" s="2"/>
      <c r="D55" s="2"/>
      <c r="E55" s="2"/>
      <c r="F55" s="2"/>
      <c r="G55" s="2"/>
      <c r="H55" s="2"/>
      <c r="I55" s="2"/>
      <c r="J55" s="2"/>
      <c r="K55" s="424"/>
      <c r="L55" s="424"/>
      <c r="M55" s="2"/>
      <c r="N55" s="2"/>
      <c r="O55" s="424"/>
      <c r="P55" s="424"/>
      <c r="Q55" s="2"/>
      <c r="R55" s="2"/>
      <c r="S55" s="424"/>
      <c r="T55" s="424"/>
      <c r="U55" s="424"/>
      <c r="V55" s="424"/>
      <c r="W55" s="2"/>
      <c r="X55" s="2"/>
      <c r="Y55" s="2"/>
      <c r="Z55" s="2"/>
      <c r="AA55" s="2"/>
      <c r="AB55" s="2"/>
      <c r="AC55" s="424"/>
      <c r="AD55" s="42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57" x14ac:dyDescent="0.15">
      <c r="B56" s="2"/>
      <c r="C56" s="2"/>
      <c r="D56" s="2"/>
      <c r="E56" s="2"/>
      <c r="F56" s="2"/>
      <c r="G56" s="2"/>
      <c r="H56" s="2"/>
      <c r="I56" s="2"/>
      <c r="J56" s="2"/>
      <c r="K56" s="424"/>
      <c r="L56" s="424"/>
      <c r="M56" s="2"/>
      <c r="N56" s="2"/>
      <c r="O56" s="424"/>
      <c r="P56" s="424"/>
      <c r="Q56" s="2"/>
      <c r="R56" s="2"/>
      <c r="S56" s="424"/>
      <c r="T56" s="424"/>
      <c r="U56" s="424"/>
      <c r="V56" s="424"/>
      <c r="W56" s="2"/>
      <c r="X56" s="2"/>
      <c r="Y56" s="2"/>
      <c r="Z56" s="2"/>
      <c r="AA56" s="2"/>
      <c r="AB56" s="2"/>
      <c r="AC56" s="424"/>
      <c r="AD56" s="42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57" x14ac:dyDescent="0.15">
      <c r="B57" s="2"/>
      <c r="C57" s="2"/>
      <c r="D57" s="2"/>
      <c r="E57" s="2"/>
      <c r="F57" s="2"/>
      <c r="G57" s="2"/>
      <c r="H57" s="2"/>
      <c r="I57" s="2"/>
      <c r="J57" s="2"/>
      <c r="K57" s="424"/>
      <c r="L57" s="424"/>
      <c r="M57" s="2"/>
      <c r="N57" s="2"/>
      <c r="O57" s="424"/>
      <c r="P57" s="424"/>
      <c r="Q57" s="2"/>
      <c r="R57" s="2"/>
      <c r="S57" s="424"/>
      <c r="T57" s="424"/>
      <c r="U57" s="424"/>
      <c r="V57" s="424"/>
      <c r="W57" s="2"/>
      <c r="X57" s="2"/>
      <c r="Y57" s="2"/>
      <c r="Z57" s="2"/>
      <c r="AA57" s="2"/>
      <c r="AB57" s="2"/>
      <c r="AC57" s="424"/>
      <c r="AD57" s="42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57" x14ac:dyDescent="0.15">
      <c r="B58" s="2"/>
      <c r="C58" s="2"/>
      <c r="D58" s="2"/>
      <c r="E58" s="2"/>
      <c r="F58" s="2"/>
      <c r="G58" s="2"/>
      <c r="H58" s="2"/>
      <c r="I58" s="2"/>
      <c r="J58" s="2"/>
      <c r="K58" s="424"/>
      <c r="L58" s="424"/>
      <c r="M58" s="2"/>
      <c r="N58" s="2"/>
      <c r="O58" s="424"/>
      <c r="P58" s="424"/>
      <c r="Q58" s="2"/>
      <c r="R58" s="2"/>
      <c r="S58" s="424"/>
      <c r="T58" s="424"/>
      <c r="U58" s="424"/>
      <c r="V58" s="424"/>
      <c r="W58" s="2"/>
      <c r="X58" s="2"/>
      <c r="Y58" s="2"/>
      <c r="Z58" s="2"/>
      <c r="AA58" s="2"/>
      <c r="AB58" s="2"/>
      <c r="AC58" s="424"/>
      <c r="AD58" s="42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57" x14ac:dyDescent="0.15">
      <c r="B59" s="2"/>
      <c r="C59" s="2"/>
      <c r="D59" s="2"/>
      <c r="E59" s="2"/>
      <c r="F59" s="2"/>
      <c r="G59" s="2"/>
      <c r="H59" s="2"/>
      <c r="I59" s="2"/>
      <c r="J59" s="2"/>
      <c r="K59" s="424"/>
      <c r="L59" s="424"/>
      <c r="M59" s="2"/>
      <c r="N59" s="2"/>
      <c r="O59" s="2"/>
      <c r="P59" s="2"/>
      <c r="Q59" s="2"/>
      <c r="R59" s="2"/>
      <c r="S59" s="424"/>
      <c r="T59" s="424"/>
      <c r="U59" s="424"/>
      <c r="V59" s="424"/>
      <c r="W59" s="2"/>
      <c r="X59" s="2"/>
      <c r="Y59" s="2"/>
      <c r="Z59" s="2"/>
      <c r="AA59" s="2"/>
      <c r="AB59" s="2"/>
      <c r="AC59" s="424"/>
      <c r="AD59" s="42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57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5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57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5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5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2:42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2:42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2:42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2:42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:42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2:42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2:42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2:42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2:4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2:4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2:4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2:4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2:4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2:4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2:4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2:4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2:4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2:4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2:4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2:4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2:4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2:4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2:4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2:4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2:4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2:4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:4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2:4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2:4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2:4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2:4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2:4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</sheetData>
  <mergeCells count="151">
    <mergeCell ref="AM53:AN53"/>
    <mergeCell ref="AE53:AF53"/>
    <mergeCell ref="M53:N53"/>
    <mergeCell ref="K53:L53"/>
    <mergeCell ref="Y53:Z53"/>
    <mergeCell ref="AA53:AB53"/>
    <mergeCell ref="AK2:AL2"/>
    <mergeCell ref="Q54:R54"/>
    <mergeCell ref="AG54:AH54"/>
    <mergeCell ref="AI54:AJ54"/>
    <mergeCell ref="AK54:AL54"/>
    <mergeCell ref="AC53:AD53"/>
    <mergeCell ref="AG53:AH53"/>
    <mergeCell ref="AI53:AJ53"/>
    <mergeCell ref="AK53:AL53"/>
    <mergeCell ref="W53:X53"/>
    <mergeCell ref="Q2:R2"/>
    <mergeCell ref="Q3:R3"/>
    <mergeCell ref="Q6:R6"/>
    <mergeCell ref="Q53:R53"/>
    <mergeCell ref="AG6:AH6"/>
    <mergeCell ref="AI6:AJ6"/>
    <mergeCell ref="AC6:AD6"/>
    <mergeCell ref="AM3:AN3"/>
    <mergeCell ref="B54:H54"/>
    <mergeCell ref="I54:J54"/>
    <mergeCell ref="S54:T54"/>
    <mergeCell ref="U54:V54"/>
    <mergeCell ref="O54:P54"/>
    <mergeCell ref="M54:N54"/>
    <mergeCell ref="AM54:AN54"/>
    <mergeCell ref="K54:L54"/>
    <mergeCell ref="Y54:Z54"/>
    <mergeCell ref="AA54:AB54"/>
    <mergeCell ref="AE54:AF54"/>
    <mergeCell ref="AC54:AD54"/>
    <mergeCell ref="W54:X54"/>
    <mergeCell ref="B53:H53"/>
    <mergeCell ref="I53:J53"/>
    <mergeCell ref="S53:T53"/>
    <mergeCell ref="U53:V53"/>
    <mergeCell ref="O53:P53"/>
    <mergeCell ref="K6:L6"/>
    <mergeCell ref="Y6:Z6"/>
    <mergeCell ref="AA6:AB6"/>
    <mergeCell ref="W6:X6"/>
    <mergeCell ref="I6:J6"/>
    <mergeCell ref="S6:T6"/>
    <mergeCell ref="U6:V6"/>
    <mergeCell ref="F41:F42"/>
    <mergeCell ref="G41:G42"/>
    <mergeCell ref="H41:H42"/>
    <mergeCell ref="O6:P6"/>
    <mergeCell ref="M6:N6"/>
    <mergeCell ref="D48:D49"/>
    <mergeCell ref="C48:C49"/>
    <mergeCell ref="B48:B49"/>
    <mergeCell ref="AM1:AN1"/>
    <mergeCell ref="I2:J2"/>
    <mergeCell ref="S2:T2"/>
    <mergeCell ref="U2:V2"/>
    <mergeCell ref="O2:P2"/>
    <mergeCell ref="M2:N2"/>
    <mergeCell ref="K1:L1"/>
    <mergeCell ref="K2:L2"/>
    <mergeCell ref="Y2:Z2"/>
    <mergeCell ref="AA2:AB2"/>
    <mergeCell ref="AE2:AF2"/>
    <mergeCell ref="AC2:AD2"/>
    <mergeCell ref="W2:X2"/>
    <mergeCell ref="AG1:AH1"/>
    <mergeCell ref="AI1:AJ1"/>
    <mergeCell ref="AK1:AL1"/>
    <mergeCell ref="Y1:Z1"/>
    <mergeCell ref="AA1:AB1"/>
    <mergeCell ref="AE1:AF1"/>
    <mergeCell ref="AC1:AD1"/>
    <mergeCell ref="W1:X1"/>
    <mergeCell ref="AM2:AN2"/>
    <mergeCell ref="U1:V1"/>
    <mergeCell ref="O1:P1"/>
    <mergeCell ref="Q1:R1"/>
    <mergeCell ref="I3:J3"/>
    <mergeCell ref="S3:T3"/>
    <mergeCell ref="U3:V3"/>
    <mergeCell ref="O3:P3"/>
    <mergeCell ref="AE3:AF3"/>
    <mergeCell ref="AC3:AD3"/>
    <mergeCell ref="Y3:Z3"/>
    <mergeCell ref="AA3:AB3"/>
    <mergeCell ref="W3:X3"/>
    <mergeCell ref="AG3:AH3"/>
    <mergeCell ref="AI3:AJ3"/>
    <mergeCell ref="AK3:AL3"/>
    <mergeCell ref="AG2:AH2"/>
    <mergeCell ref="AI2:AJ2"/>
    <mergeCell ref="AK6:AL6"/>
    <mergeCell ref="AM6:AN6"/>
    <mergeCell ref="AE6:AF6"/>
    <mergeCell ref="E48:E49"/>
    <mergeCell ref="AC5:AD5"/>
    <mergeCell ref="AA5:AB5"/>
    <mergeCell ref="Y5:Z5"/>
    <mergeCell ref="W5:X5"/>
    <mergeCell ref="U5:V5"/>
    <mergeCell ref="Q5:R5"/>
    <mergeCell ref="O5:P5"/>
    <mergeCell ref="M5:N5"/>
    <mergeCell ref="K5:L5"/>
    <mergeCell ref="B1:H3"/>
    <mergeCell ref="I1:J1"/>
    <mergeCell ref="S1:T1"/>
    <mergeCell ref="M1:N1"/>
    <mergeCell ref="K3:L3"/>
    <mergeCell ref="M3:N3"/>
    <mergeCell ref="A46:A47"/>
    <mergeCell ref="A48:A49"/>
    <mergeCell ref="F46:F47"/>
    <mergeCell ref="G46:G47"/>
    <mergeCell ref="H46:H47"/>
    <mergeCell ref="H48:H49"/>
    <mergeCell ref="G48:G49"/>
    <mergeCell ref="F48:F49"/>
    <mergeCell ref="B46:B47"/>
    <mergeCell ref="C46:C47"/>
    <mergeCell ref="D46:D47"/>
    <mergeCell ref="E46:E47"/>
    <mergeCell ref="A41:A42"/>
    <mergeCell ref="AG4:AH4"/>
    <mergeCell ref="Y4:Z4"/>
    <mergeCell ref="I4:J4"/>
    <mergeCell ref="K4:L4"/>
    <mergeCell ref="M4:N4"/>
    <mergeCell ref="O4:P4"/>
    <mergeCell ref="Q4:R4"/>
    <mergeCell ref="S4:T4"/>
    <mergeCell ref="U4:V4"/>
    <mergeCell ref="W4:X4"/>
    <mergeCell ref="AE4:AF4"/>
    <mergeCell ref="AC4:AD4"/>
    <mergeCell ref="AA4:AB4"/>
    <mergeCell ref="AG5:AH5"/>
    <mergeCell ref="AE5:AF5"/>
    <mergeCell ref="B41:B42"/>
    <mergeCell ref="D41:D42"/>
    <mergeCell ref="E41:E42"/>
    <mergeCell ref="I5:J5"/>
    <mergeCell ref="B5:H5"/>
    <mergeCell ref="B4:H4"/>
    <mergeCell ref="A1:A5"/>
    <mergeCell ref="S5:T5"/>
  </mergeCells>
  <pageMargins left="0.25" right="0.25" top="0.75" bottom="0.75" header="0.3" footer="0.3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S268"/>
  <sheetViews>
    <sheetView workbookViewId="0">
      <pane xSplit="8" ySplit="6" topLeftCell="I20" activePane="bottomRight" state="frozenSplit"/>
      <selection pane="topRight" activeCell="J1" sqref="J1"/>
      <selection pane="bottomLeft" activeCell="A18" sqref="A18"/>
      <selection pane="bottomRight" activeCell="AF47" sqref="AF47"/>
    </sheetView>
  </sheetViews>
  <sheetFormatPr baseColWidth="10" defaultRowHeight="11" x14ac:dyDescent="0.15"/>
  <cols>
    <col min="1" max="1" width="5.33203125" style="2" customWidth="1"/>
    <col min="2" max="2" width="12.83203125" style="3" customWidth="1"/>
    <col min="3" max="3" width="25.33203125" style="3" customWidth="1"/>
    <col min="4" max="4" width="7.1640625" style="3" customWidth="1"/>
    <col min="5" max="5" width="3.33203125" style="3" customWidth="1"/>
    <col min="6" max="6" width="15.1640625" style="3" bestFit="1" customWidth="1"/>
    <col min="7" max="7" width="5" style="3" bestFit="1" customWidth="1"/>
    <col min="8" max="8" width="12" style="3" bestFit="1" customWidth="1"/>
    <col min="9" max="9" width="3.6640625" style="3" customWidth="1"/>
    <col min="10" max="10" width="7.83203125" style="3" customWidth="1"/>
    <col min="11" max="11" width="3.6640625" style="3" customWidth="1"/>
    <col min="12" max="12" width="7.83203125" style="3" customWidth="1"/>
    <col min="13" max="13" width="3.6640625" style="3" customWidth="1"/>
    <col min="14" max="14" width="7.83203125" style="3" customWidth="1"/>
    <col min="15" max="15" width="3.6640625" style="3" customWidth="1"/>
    <col min="16" max="16" width="7.83203125" style="3" customWidth="1"/>
    <col min="17" max="17" width="3.6640625" style="3" customWidth="1"/>
    <col min="18" max="18" width="7.83203125" style="3" customWidth="1"/>
    <col min="19" max="19" width="3.6640625" style="3" customWidth="1"/>
    <col min="20" max="20" width="7.83203125" style="3" customWidth="1"/>
    <col min="21" max="21" width="3.6640625" style="3" customWidth="1"/>
    <col min="22" max="22" width="7.83203125" style="3" customWidth="1"/>
    <col min="23" max="23" width="3.6640625" style="3" customWidth="1"/>
    <col min="24" max="24" width="7.83203125" style="3" customWidth="1"/>
    <col min="25" max="25" width="3.6640625" style="3" customWidth="1"/>
    <col min="26" max="26" width="7.83203125" style="3" customWidth="1"/>
    <col min="27" max="27" width="3.6640625" style="3" customWidth="1"/>
    <col min="28" max="28" width="7.83203125" style="3" customWidth="1"/>
    <col min="29" max="29" width="3.6640625" style="3" customWidth="1"/>
    <col min="30" max="30" width="7.83203125" style="3" customWidth="1"/>
    <col min="31" max="31" width="3.6640625" style="3" customWidth="1"/>
    <col min="32" max="32" width="7.83203125" style="3" customWidth="1"/>
    <col min="33" max="33" width="3.6640625" style="3" customWidth="1"/>
    <col min="34" max="34" width="7.83203125" style="3" customWidth="1"/>
    <col min="35" max="35" width="3.6640625" style="3" customWidth="1"/>
    <col min="36" max="36" width="7.83203125" style="3" customWidth="1"/>
    <col min="37" max="37" width="3.6640625" style="3" customWidth="1"/>
    <col min="38" max="38" width="7.83203125" style="3" customWidth="1"/>
    <col min="39" max="39" width="10.83203125" style="1"/>
    <col min="40" max="40" width="9.33203125" style="1" bestFit="1" customWidth="1"/>
    <col min="41" max="41" width="11.1640625" style="2" bestFit="1" customWidth="1"/>
    <col min="42" max="42" width="9.33203125" style="2" bestFit="1" customWidth="1"/>
    <col min="43" max="43" width="11.33203125" style="2" bestFit="1" customWidth="1"/>
    <col min="44" max="44" width="9.5" style="2" bestFit="1" customWidth="1"/>
    <col min="45" max="50" width="9.33203125" style="2" bestFit="1" customWidth="1"/>
    <col min="51" max="51" width="9.6640625" style="2" customWidth="1"/>
    <col min="52" max="54" width="9.33203125" style="2" bestFit="1" customWidth="1"/>
    <col min="55" max="16384" width="10.83203125" style="2"/>
  </cols>
  <sheetData>
    <row r="1" spans="1:71" ht="18.75" customHeight="1" x14ac:dyDescent="0.15">
      <c r="B1" s="552" t="s">
        <v>345</v>
      </c>
      <c r="C1" s="553"/>
      <c r="D1" s="553"/>
      <c r="E1" s="553"/>
      <c r="F1" s="553"/>
      <c r="G1" s="553"/>
      <c r="H1" s="554"/>
      <c r="I1" s="544">
        <v>1</v>
      </c>
      <c r="J1" s="545"/>
      <c r="K1" s="544">
        <v>2</v>
      </c>
      <c r="L1" s="545"/>
      <c r="M1" s="544">
        <v>3</v>
      </c>
      <c r="N1" s="545"/>
      <c r="O1" s="605">
        <v>4</v>
      </c>
      <c r="P1" s="545"/>
      <c r="Q1" s="605">
        <v>5</v>
      </c>
      <c r="R1" s="545"/>
      <c r="S1" s="605">
        <v>6</v>
      </c>
      <c r="T1" s="545"/>
      <c r="U1" s="544">
        <v>7</v>
      </c>
      <c r="V1" s="545"/>
      <c r="W1" s="605">
        <v>8</v>
      </c>
      <c r="X1" s="545"/>
      <c r="Y1" s="605">
        <v>9</v>
      </c>
      <c r="Z1" s="545"/>
      <c r="AA1" s="605">
        <v>10</v>
      </c>
      <c r="AB1" s="545"/>
      <c r="AC1" s="605">
        <v>11</v>
      </c>
      <c r="AD1" s="545"/>
      <c r="AE1" s="605">
        <v>12</v>
      </c>
      <c r="AF1" s="545"/>
      <c r="AG1" s="605">
        <v>13</v>
      </c>
      <c r="AH1" s="545"/>
      <c r="AI1" s="605">
        <v>14</v>
      </c>
      <c r="AJ1" s="545"/>
      <c r="AK1" s="605">
        <v>15</v>
      </c>
      <c r="AL1" s="545"/>
    </row>
    <row r="2" spans="1:71" ht="12.75" customHeight="1" x14ac:dyDescent="0.15">
      <c r="B2" s="555"/>
      <c r="C2" s="556"/>
      <c r="D2" s="556"/>
      <c r="E2" s="556"/>
      <c r="F2" s="556"/>
      <c r="G2" s="556"/>
      <c r="H2" s="557"/>
      <c r="I2" s="546" t="s">
        <v>14</v>
      </c>
      <c r="J2" s="547"/>
      <c r="K2" s="546" t="s">
        <v>17</v>
      </c>
      <c r="L2" s="547"/>
      <c r="M2" s="546" t="s">
        <v>22</v>
      </c>
      <c r="N2" s="547"/>
      <c r="O2" s="607" t="s">
        <v>15</v>
      </c>
      <c r="P2" s="547"/>
      <c r="Q2" s="607" t="s">
        <v>24</v>
      </c>
      <c r="R2" s="547"/>
      <c r="S2" s="607" t="s">
        <v>269</v>
      </c>
      <c r="T2" s="547"/>
      <c r="U2" s="546" t="s">
        <v>30</v>
      </c>
      <c r="V2" s="547"/>
      <c r="W2" s="607" t="s">
        <v>8</v>
      </c>
      <c r="X2" s="547"/>
      <c r="Y2" s="546" t="s">
        <v>18</v>
      </c>
      <c r="Z2" s="547"/>
      <c r="AA2" s="546" t="s">
        <v>179</v>
      </c>
      <c r="AB2" s="547"/>
      <c r="AC2" s="546" t="s">
        <v>7</v>
      </c>
      <c r="AD2" s="547"/>
      <c r="AE2" s="546" t="s">
        <v>373</v>
      </c>
      <c r="AF2" s="547"/>
      <c r="AG2" s="546" t="s">
        <v>2</v>
      </c>
      <c r="AH2" s="547"/>
      <c r="AI2" s="546" t="s">
        <v>358</v>
      </c>
      <c r="AJ2" s="547"/>
      <c r="AK2" s="546" t="s">
        <v>364</v>
      </c>
      <c r="AL2" s="547"/>
      <c r="AM2" s="2"/>
      <c r="AN2" s="375" t="str">
        <f>I2</f>
        <v>BRIQUEZ</v>
      </c>
      <c r="AO2" s="375" t="str">
        <f>K2</f>
        <v>SGRAZZUTTI</v>
      </c>
      <c r="AP2" s="375" t="str">
        <f>M2</f>
        <v>REVENU</v>
      </c>
      <c r="AQ2" s="375" t="str">
        <f>O2</f>
        <v>FAVRE-FELIX</v>
      </c>
      <c r="AR2" s="518" t="str">
        <f>Q2</f>
        <v>DE NARDO</v>
      </c>
      <c r="AS2" s="518" t="str">
        <f>S2</f>
        <v>VIOLLAND</v>
      </c>
      <c r="AT2" s="518" t="str">
        <f>U2</f>
        <v>DEMOLIS</v>
      </c>
      <c r="AU2" s="518" t="str">
        <f>W2</f>
        <v>JANIN</v>
      </c>
      <c r="AV2" s="518" t="str">
        <f>Y2</f>
        <v>HIBERT</v>
      </c>
      <c r="AW2" s="518" t="str">
        <f>AA2</f>
        <v>BERERD</v>
      </c>
      <c r="AX2" s="518" t="str">
        <f>AC2</f>
        <v>DUCRUET</v>
      </c>
      <c r="AY2" s="518" t="str">
        <f>AE2</f>
        <v>GENANS</v>
      </c>
      <c r="AZ2" s="518" t="str">
        <f>AG2</f>
        <v>FONTAINE</v>
      </c>
      <c r="BA2" s="518" t="str">
        <f>AI2</f>
        <v>CLAVEL</v>
      </c>
      <c r="BB2" s="518" t="str">
        <f>AK2</f>
        <v>VULLIET</v>
      </c>
    </row>
    <row r="3" spans="1:71" ht="12.75" customHeight="1" thickBot="1" x14ac:dyDescent="0.2">
      <c r="A3" s="185"/>
      <c r="B3" s="558"/>
      <c r="C3" s="559"/>
      <c r="D3" s="559"/>
      <c r="E3" s="559"/>
      <c r="F3" s="559"/>
      <c r="G3" s="559"/>
      <c r="H3" s="560"/>
      <c r="I3" s="548" t="s">
        <v>3</v>
      </c>
      <c r="J3" s="549"/>
      <c r="K3" s="548" t="s">
        <v>6</v>
      </c>
      <c r="L3" s="549"/>
      <c r="M3" s="548" t="s">
        <v>23</v>
      </c>
      <c r="N3" s="549"/>
      <c r="O3" s="606" t="s">
        <v>16</v>
      </c>
      <c r="P3" s="549"/>
      <c r="Q3" s="606" t="s">
        <v>13</v>
      </c>
      <c r="R3" s="549"/>
      <c r="S3" s="606" t="s">
        <v>268</v>
      </c>
      <c r="T3" s="549"/>
      <c r="U3" s="548" t="s">
        <v>20</v>
      </c>
      <c r="V3" s="549"/>
      <c r="W3" s="606" t="s">
        <v>31</v>
      </c>
      <c r="X3" s="549"/>
      <c r="Y3" s="548" t="s">
        <v>19</v>
      </c>
      <c r="Z3" s="549"/>
      <c r="AA3" s="548" t="s">
        <v>180</v>
      </c>
      <c r="AB3" s="549"/>
      <c r="AC3" s="548" t="s">
        <v>0</v>
      </c>
      <c r="AD3" s="549"/>
      <c r="AE3" s="548" t="s">
        <v>4</v>
      </c>
      <c r="AF3" s="549"/>
      <c r="AG3" s="548" t="s">
        <v>1</v>
      </c>
      <c r="AH3" s="549"/>
      <c r="AI3" s="548" t="s">
        <v>359</v>
      </c>
      <c r="AJ3" s="549"/>
      <c r="AK3" s="548" t="s">
        <v>365</v>
      </c>
      <c r="AL3" s="549"/>
      <c r="AM3" s="2"/>
      <c r="AN3" s="2"/>
    </row>
    <row r="4" spans="1:71" s="413" customFormat="1" ht="12.75" customHeight="1" thickBot="1" x14ac:dyDescent="0.2">
      <c r="A4" s="410"/>
      <c r="B4" s="644" t="s">
        <v>292</v>
      </c>
      <c r="C4" s="645"/>
      <c r="D4" s="645"/>
      <c r="E4" s="645"/>
      <c r="F4" s="645"/>
      <c r="G4" s="645"/>
      <c r="H4" s="646"/>
      <c r="I4" s="621">
        <v>33606</v>
      </c>
      <c r="J4" s="622"/>
      <c r="K4" s="623">
        <v>35118</v>
      </c>
      <c r="L4" s="622"/>
      <c r="M4" s="623">
        <v>34853</v>
      </c>
      <c r="N4" s="622"/>
      <c r="O4" s="623">
        <v>33878</v>
      </c>
      <c r="P4" s="622"/>
      <c r="Q4" s="623">
        <v>32786</v>
      </c>
      <c r="R4" s="622"/>
      <c r="S4" s="623">
        <v>34508</v>
      </c>
      <c r="T4" s="622"/>
      <c r="U4" s="623">
        <v>33644</v>
      </c>
      <c r="V4" s="622"/>
      <c r="W4" s="623">
        <v>31856</v>
      </c>
      <c r="X4" s="622"/>
      <c r="Y4" s="623">
        <v>29586</v>
      </c>
      <c r="Z4" s="622"/>
      <c r="AA4" s="623">
        <v>28754</v>
      </c>
      <c r="AB4" s="622"/>
      <c r="AC4" s="623">
        <v>22144</v>
      </c>
      <c r="AD4" s="622"/>
      <c r="AE4" s="623">
        <v>25665</v>
      </c>
      <c r="AF4" s="622"/>
      <c r="AG4" s="623">
        <v>20850</v>
      </c>
      <c r="AH4" s="622"/>
      <c r="AI4" s="623">
        <v>26390</v>
      </c>
      <c r="AJ4" s="622"/>
      <c r="AK4" s="623">
        <v>24306</v>
      </c>
      <c r="AL4" s="622"/>
    </row>
    <row r="5" spans="1:71" s="414" customFormat="1" ht="12.75" customHeight="1" thickBot="1" x14ac:dyDescent="0.2">
      <c r="A5" s="415"/>
      <c r="B5" s="641" t="s">
        <v>291</v>
      </c>
      <c r="C5" s="642"/>
      <c r="D5" s="642"/>
      <c r="E5" s="642"/>
      <c r="F5" s="642"/>
      <c r="G5" s="642"/>
      <c r="H5" s="643"/>
      <c r="I5" s="568">
        <v>2474284108</v>
      </c>
      <c r="J5" s="567"/>
      <c r="K5" s="568">
        <v>2474284141</v>
      </c>
      <c r="L5" s="567"/>
      <c r="M5" s="566">
        <v>2474284034</v>
      </c>
      <c r="N5" s="567"/>
      <c r="O5" s="566">
        <v>2474284136</v>
      </c>
      <c r="P5" s="567"/>
      <c r="Q5" s="566">
        <v>2474284042</v>
      </c>
      <c r="R5" s="567"/>
      <c r="S5" s="568">
        <v>2474284088</v>
      </c>
      <c r="T5" s="567"/>
      <c r="U5" s="566">
        <v>2474284049</v>
      </c>
      <c r="V5" s="567"/>
      <c r="W5" s="568">
        <v>2474284067</v>
      </c>
      <c r="X5" s="567"/>
      <c r="Y5" s="568">
        <v>2474284001</v>
      </c>
      <c r="Z5" s="567"/>
      <c r="AA5" s="624">
        <v>2474284036</v>
      </c>
      <c r="AB5" s="625"/>
      <c r="AC5" s="568">
        <v>2474284076</v>
      </c>
      <c r="AD5" s="567"/>
      <c r="AE5" s="568">
        <v>2474284077</v>
      </c>
      <c r="AF5" s="567"/>
      <c r="AG5" s="566">
        <v>2474284061</v>
      </c>
      <c r="AH5" s="567"/>
      <c r="AI5" s="624">
        <v>2474284154</v>
      </c>
      <c r="AJ5" s="625"/>
      <c r="AK5" s="624">
        <v>2474284156</v>
      </c>
      <c r="AL5" s="625"/>
    </row>
    <row r="6" spans="1:71" s="7" customFormat="1" ht="19.5" customHeight="1" thickBot="1" x14ac:dyDescent="0.2">
      <c r="A6" s="364"/>
      <c r="B6" s="12" t="s">
        <v>35</v>
      </c>
      <c r="C6" s="13" t="s">
        <v>36</v>
      </c>
      <c r="D6" s="14" t="s">
        <v>37</v>
      </c>
      <c r="E6" s="15" t="s">
        <v>38</v>
      </c>
      <c r="F6" s="13" t="s">
        <v>39</v>
      </c>
      <c r="G6" s="14" t="s">
        <v>167</v>
      </c>
      <c r="H6" s="15" t="s">
        <v>40</v>
      </c>
      <c r="I6" s="627" t="s">
        <v>11</v>
      </c>
      <c r="J6" s="628"/>
      <c r="K6" s="627" t="s">
        <v>11</v>
      </c>
      <c r="L6" s="628"/>
      <c r="M6" s="627" t="s">
        <v>11</v>
      </c>
      <c r="N6" s="628"/>
      <c r="O6" s="647" t="s">
        <v>346</v>
      </c>
      <c r="P6" s="628"/>
      <c r="Q6" s="648" t="s">
        <v>11</v>
      </c>
      <c r="R6" s="649"/>
      <c r="S6" s="648" t="s">
        <v>11</v>
      </c>
      <c r="T6" s="649"/>
      <c r="U6" s="627" t="s">
        <v>11</v>
      </c>
      <c r="V6" s="628"/>
      <c r="W6" s="647" t="s">
        <v>346</v>
      </c>
      <c r="X6" s="628"/>
      <c r="Y6" s="627" t="s">
        <v>11</v>
      </c>
      <c r="Z6" s="628"/>
      <c r="AA6" s="629" t="s">
        <v>9</v>
      </c>
      <c r="AB6" s="630"/>
      <c r="AC6" s="627" t="s">
        <v>11</v>
      </c>
      <c r="AD6" s="628"/>
      <c r="AE6" s="627" t="s">
        <v>9</v>
      </c>
      <c r="AF6" s="628"/>
      <c r="AG6" s="627" t="s">
        <v>9</v>
      </c>
      <c r="AH6" s="628"/>
      <c r="AI6" s="627" t="s">
        <v>9</v>
      </c>
      <c r="AJ6" s="628"/>
      <c r="AK6" s="627" t="s">
        <v>9</v>
      </c>
      <c r="AL6" s="628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  <c r="BD6" s="8"/>
      <c r="BE6" s="8"/>
      <c r="BF6" s="8"/>
      <c r="BG6" s="8"/>
      <c r="BH6" s="8"/>
      <c r="BI6" s="8"/>
      <c r="BJ6" s="8"/>
      <c r="BK6" s="8"/>
    </row>
    <row r="7" spans="1:71" s="352" customFormat="1" ht="19.5" customHeight="1" x14ac:dyDescent="0.15">
      <c r="A7" s="347"/>
      <c r="B7" s="498" t="s">
        <v>294</v>
      </c>
      <c r="C7" s="499" t="s">
        <v>295</v>
      </c>
      <c r="D7" s="500" t="s">
        <v>42</v>
      </c>
      <c r="E7" s="501">
        <v>1</v>
      </c>
      <c r="F7" s="502" t="s">
        <v>296</v>
      </c>
      <c r="G7" s="503">
        <v>63</v>
      </c>
      <c r="H7" s="501" t="s">
        <v>45</v>
      </c>
      <c r="I7" s="350"/>
      <c r="J7" s="351"/>
      <c r="K7" s="350"/>
      <c r="L7" s="351"/>
      <c r="M7" s="350"/>
      <c r="N7" s="351"/>
      <c r="O7" s="350"/>
      <c r="P7" s="351"/>
      <c r="Q7" s="350"/>
      <c r="R7" s="351"/>
      <c r="S7" s="350"/>
      <c r="T7" s="351"/>
      <c r="U7" s="350"/>
      <c r="V7" s="351"/>
      <c r="W7" s="350"/>
      <c r="X7" s="351"/>
      <c r="Y7" s="350"/>
      <c r="Z7" s="351"/>
      <c r="AA7" s="350"/>
      <c r="AB7" s="351"/>
      <c r="AC7" s="350"/>
      <c r="AD7" s="351"/>
      <c r="AE7" s="350"/>
      <c r="AF7" s="351"/>
      <c r="AG7" s="350"/>
      <c r="AH7" s="351"/>
      <c r="AI7" s="350"/>
      <c r="AJ7" s="351"/>
      <c r="AK7" s="350"/>
      <c r="AL7" s="351"/>
      <c r="AM7" s="286"/>
      <c r="AN7" s="286">
        <f t="shared" ref="AN7:AN16" si="0">IF(I7&gt;0,1,0)</f>
        <v>0</v>
      </c>
      <c r="AO7" s="286">
        <f t="shared" ref="AO7:AO16" si="1">IF(K7&gt;0,1,0)</f>
        <v>0</v>
      </c>
      <c r="AP7" s="286">
        <f t="shared" ref="AP7:AP16" si="2">IF(M7&gt;0,1,0)</f>
        <v>0</v>
      </c>
      <c r="AQ7" s="286">
        <f t="shared" ref="AQ7:AQ16" si="3">IF(O7&gt;0,1,0)</f>
        <v>0</v>
      </c>
      <c r="AR7" s="286">
        <f t="shared" ref="AR7:AR16" si="4">IF(Q7&gt;0,1,0)</f>
        <v>0</v>
      </c>
      <c r="AS7" s="286">
        <f t="shared" ref="AS7:AS16" si="5">IF(S7&gt;0,1,0)</f>
        <v>0</v>
      </c>
      <c r="AT7" s="286">
        <f t="shared" ref="AT7:AT16" si="6">IF(U7&gt;0,1,0)</f>
        <v>0</v>
      </c>
      <c r="AU7" s="286">
        <f t="shared" ref="AU7:AU16" si="7">IF(W7&gt;0,1,0)</f>
        <v>0</v>
      </c>
      <c r="AV7" s="286">
        <f t="shared" ref="AV7:AV16" si="8">IF(Y7&gt;0,1,0)</f>
        <v>0</v>
      </c>
      <c r="AW7" s="286">
        <f t="shared" ref="AW7:AW16" si="9">IF(AA7&gt;0,1,0)</f>
        <v>0</v>
      </c>
      <c r="AX7" s="286">
        <f t="shared" ref="AX7:AX16" si="10">IF(AC7&gt;0,1,0)</f>
        <v>0</v>
      </c>
      <c r="AY7" s="286">
        <f t="shared" ref="AY7:AY16" si="11">IF(AE7&gt;0,1,0)</f>
        <v>0</v>
      </c>
      <c r="AZ7" s="286">
        <f t="shared" ref="AZ7:AZ16" si="12">IF(AG7&gt;0,1,0)</f>
        <v>0</v>
      </c>
      <c r="BA7" s="286">
        <f t="shared" ref="BA7:BA16" si="13">IF(AI7&gt;0,1,0)</f>
        <v>0</v>
      </c>
      <c r="BB7" s="286">
        <f t="shared" ref="BB7:BB16" si="14">IF(AK7&gt;0,1,0)</f>
        <v>0</v>
      </c>
      <c r="BC7" s="287"/>
      <c r="BD7" s="287"/>
      <c r="BE7" s="287"/>
      <c r="BF7" s="287"/>
      <c r="BG7" s="287"/>
      <c r="BH7" s="287"/>
      <c r="BI7" s="287"/>
      <c r="BJ7" s="287"/>
      <c r="BK7" s="287"/>
      <c r="BL7" s="286"/>
      <c r="BM7" s="286"/>
      <c r="BN7" s="286"/>
      <c r="BO7" s="286"/>
      <c r="BP7" s="286"/>
      <c r="BQ7" s="286"/>
      <c r="BR7" s="286"/>
      <c r="BS7" s="286"/>
    </row>
    <row r="8" spans="1:71" s="288" customFormat="1" ht="19.5" customHeight="1" x14ac:dyDescent="0.15">
      <c r="A8"/>
      <c r="B8" s="443" t="s">
        <v>297</v>
      </c>
      <c r="C8" s="497" t="s">
        <v>298</v>
      </c>
      <c r="D8" s="444" t="s">
        <v>10</v>
      </c>
      <c r="E8" s="445">
        <v>1</v>
      </c>
      <c r="F8" s="446" t="s">
        <v>170</v>
      </c>
      <c r="G8" s="447" t="s">
        <v>171</v>
      </c>
      <c r="H8" s="445" t="s">
        <v>172</v>
      </c>
      <c r="I8" s="284"/>
      <c r="J8" s="285"/>
      <c r="K8" s="284"/>
      <c r="L8" s="285"/>
      <c r="M8" s="284"/>
      <c r="N8" s="285"/>
      <c r="O8" s="284"/>
      <c r="P8" s="285"/>
      <c r="Q8" s="284"/>
      <c r="R8" s="285"/>
      <c r="S8" s="284"/>
      <c r="T8" s="285"/>
      <c r="U8" s="284"/>
      <c r="V8" s="285"/>
      <c r="W8" s="284"/>
      <c r="X8" s="285"/>
      <c r="Y8" s="284"/>
      <c r="Z8" s="285"/>
      <c r="AA8" s="284"/>
      <c r="AB8" s="285"/>
      <c r="AC8" s="284"/>
      <c r="AD8" s="285"/>
      <c r="AE8" s="284"/>
      <c r="AF8" s="285"/>
      <c r="AG8" s="284"/>
      <c r="AH8" s="285"/>
      <c r="AI8" s="284"/>
      <c r="AJ8" s="285"/>
      <c r="AK8" s="284"/>
      <c r="AL8" s="285"/>
      <c r="AM8" s="286"/>
      <c r="AN8" s="286">
        <f t="shared" si="0"/>
        <v>0</v>
      </c>
      <c r="AO8" s="286">
        <f t="shared" si="1"/>
        <v>0</v>
      </c>
      <c r="AP8" s="286">
        <f t="shared" si="2"/>
        <v>0</v>
      </c>
      <c r="AQ8" s="286">
        <f t="shared" si="3"/>
        <v>0</v>
      </c>
      <c r="AR8" s="286">
        <f t="shared" si="4"/>
        <v>0</v>
      </c>
      <c r="AS8" s="286">
        <f t="shared" si="5"/>
        <v>0</v>
      </c>
      <c r="AT8" s="286">
        <f t="shared" si="6"/>
        <v>0</v>
      </c>
      <c r="AU8" s="286">
        <f t="shared" si="7"/>
        <v>0</v>
      </c>
      <c r="AV8" s="286">
        <f t="shared" si="8"/>
        <v>0</v>
      </c>
      <c r="AW8" s="286">
        <f t="shared" si="9"/>
        <v>0</v>
      </c>
      <c r="AX8" s="286">
        <f t="shared" si="10"/>
        <v>0</v>
      </c>
      <c r="AY8" s="286">
        <f t="shared" si="11"/>
        <v>0</v>
      </c>
      <c r="AZ8" s="286">
        <f t="shared" si="12"/>
        <v>0</v>
      </c>
      <c r="BA8" s="286">
        <f t="shared" si="13"/>
        <v>0</v>
      </c>
      <c r="BB8" s="286">
        <f t="shared" si="14"/>
        <v>0</v>
      </c>
      <c r="BC8" s="287"/>
      <c r="BD8" s="287"/>
      <c r="BE8" s="287"/>
      <c r="BF8" s="287"/>
      <c r="BG8" s="287"/>
      <c r="BH8" s="287"/>
      <c r="BI8" s="287"/>
      <c r="BJ8" s="287"/>
      <c r="BK8" s="287"/>
      <c r="BL8" s="286"/>
      <c r="BM8" s="286"/>
      <c r="BN8" s="286"/>
      <c r="BO8" s="286"/>
      <c r="BP8" s="286"/>
      <c r="BQ8" s="286"/>
      <c r="BR8" s="286"/>
      <c r="BS8" s="286"/>
    </row>
    <row r="9" spans="1:71" s="304" customFormat="1" ht="19.5" customHeight="1" x14ac:dyDescent="0.15">
      <c r="A9" s="289"/>
      <c r="B9" s="437">
        <v>42862</v>
      </c>
      <c r="C9" s="496" t="s">
        <v>295</v>
      </c>
      <c r="D9" s="488" t="s">
        <v>42</v>
      </c>
      <c r="E9" s="439">
        <v>2</v>
      </c>
      <c r="F9" s="440" t="s">
        <v>299</v>
      </c>
      <c r="G9" s="441" t="s">
        <v>99</v>
      </c>
      <c r="H9" s="439" t="s">
        <v>45</v>
      </c>
      <c r="I9" s="372">
        <v>21</v>
      </c>
      <c r="J9" s="373" t="s">
        <v>276</v>
      </c>
      <c r="K9" s="284"/>
      <c r="L9" s="285"/>
      <c r="M9" s="372" t="s">
        <v>348</v>
      </c>
      <c r="N9" s="373"/>
      <c r="O9" s="372" t="s">
        <v>349</v>
      </c>
      <c r="P9" s="373"/>
      <c r="Q9" s="372" t="s">
        <v>350</v>
      </c>
      <c r="R9" s="373"/>
      <c r="S9" s="284"/>
      <c r="T9" s="285"/>
      <c r="U9" s="284"/>
      <c r="V9" s="285"/>
      <c r="W9" s="284"/>
      <c r="X9" s="285"/>
      <c r="Y9" s="372">
        <v>69</v>
      </c>
      <c r="Z9" s="373" t="s">
        <v>276</v>
      </c>
      <c r="AA9" s="372" t="s">
        <v>351</v>
      </c>
      <c r="AB9" s="373"/>
      <c r="AC9" s="284"/>
      <c r="AD9" s="285"/>
      <c r="AE9" s="284"/>
      <c r="AF9" s="285"/>
      <c r="AG9" s="284"/>
      <c r="AH9" s="285"/>
      <c r="AI9" s="284"/>
      <c r="AJ9" s="285"/>
      <c r="AK9" s="284"/>
      <c r="AL9" s="285"/>
      <c r="AM9" s="286"/>
      <c r="AN9" s="286">
        <f t="shared" si="0"/>
        <v>1</v>
      </c>
      <c r="AO9" s="286">
        <f t="shared" si="1"/>
        <v>0</v>
      </c>
      <c r="AP9" s="286">
        <f t="shared" si="2"/>
        <v>1</v>
      </c>
      <c r="AQ9" s="286">
        <f t="shared" si="3"/>
        <v>1</v>
      </c>
      <c r="AR9" s="286">
        <f t="shared" si="4"/>
        <v>1</v>
      </c>
      <c r="AS9" s="286">
        <f t="shared" si="5"/>
        <v>0</v>
      </c>
      <c r="AT9" s="286">
        <f t="shared" si="6"/>
        <v>0</v>
      </c>
      <c r="AU9" s="286">
        <f t="shared" si="7"/>
        <v>0</v>
      </c>
      <c r="AV9" s="286">
        <f t="shared" si="8"/>
        <v>1</v>
      </c>
      <c r="AW9" s="286">
        <f t="shared" si="9"/>
        <v>1</v>
      </c>
      <c r="AX9" s="286">
        <f t="shared" si="10"/>
        <v>0</v>
      </c>
      <c r="AY9" s="286">
        <f t="shared" si="11"/>
        <v>0</v>
      </c>
      <c r="AZ9" s="286">
        <f t="shared" si="12"/>
        <v>0</v>
      </c>
      <c r="BA9" s="286">
        <f t="shared" si="13"/>
        <v>0</v>
      </c>
      <c r="BB9" s="286">
        <f t="shared" si="14"/>
        <v>0</v>
      </c>
      <c r="BC9" s="287"/>
      <c r="BD9" s="287"/>
      <c r="BE9" s="287"/>
      <c r="BF9" s="287"/>
      <c r="BG9" s="287"/>
      <c r="BH9" s="287"/>
      <c r="BI9" s="287"/>
      <c r="BJ9" s="287"/>
      <c r="BK9" s="287"/>
      <c r="BL9" s="286"/>
      <c r="BM9" s="286"/>
      <c r="BN9" s="286"/>
      <c r="BO9" s="286"/>
      <c r="BP9" s="286"/>
      <c r="BQ9" s="286"/>
      <c r="BR9" s="286"/>
      <c r="BS9" s="286"/>
    </row>
    <row r="10" spans="1:71" s="304" customFormat="1" ht="19.5" customHeight="1" x14ac:dyDescent="0.15">
      <c r="A10" s="289"/>
      <c r="B10" s="490">
        <v>42862</v>
      </c>
      <c r="C10" s="491" t="s">
        <v>347</v>
      </c>
      <c r="D10" s="492" t="s">
        <v>42</v>
      </c>
      <c r="E10" s="493">
        <v>2</v>
      </c>
      <c r="F10" s="494" t="s">
        <v>67</v>
      </c>
      <c r="G10" s="495" t="s">
        <v>68</v>
      </c>
      <c r="H10" s="493" t="s">
        <v>45</v>
      </c>
      <c r="I10" s="284"/>
      <c r="J10" s="285"/>
      <c r="K10" s="284"/>
      <c r="L10" s="285"/>
      <c r="M10" s="284"/>
      <c r="N10" s="285"/>
      <c r="O10" s="284"/>
      <c r="P10" s="285"/>
      <c r="Q10" s="284"/>
      <c r="R10" s="285"/>
      <c r="S10" s="372">
        <v>15</v>
      </c>
      <c r="T10" s="373" t="s">
        <v>208</v>
      </c>
      <c r="U10" s="284"/>
      <c r="V10" s="285"/>
      <c r="W10" s="284"/>
      <c r="X10" s="285"/>
      <c r="Y10" s="284"/>
      <c r="Z10" s="285"/>
      <c r="AA10" s="284"/>
      <c r="AB10" s="285"/>
      <c r="AC10" s="284"/>
      <c r="AD10" s="285"/>
      <c r="AE10" s="284"/>
      <c r="AF10" s="285"/>
      <c r="AG10" s="284"/>
      <c r="AH10" s="285"/>
      <c r="AI10" s="284"/>
      <c r="AJ10" s="285"/>
      <c r="AK10" s="284"/>
      <c r="AL10" s="285"/>
      <c r="AM10" s="286"/>
      <c r="AN10" s="286">
        <f t="shared" si="0"/>
        <v>0</v>
      </c>
      <c r="AO10" s="286">
        <f t="shared" si="1"/>
        <v>0</v>
      </c>
      <c r="AP10" s="286">
        <f t="shared" si="2"/>
        <v>0</v>
      </c>
      <c r="AQ10" s="286">
        <f t="shared" si="3"/>
        <v>0</v>
      </c>
      <c r="AR10" s="286">
        <f t="shared" si="4"/>
        <v>0</v>
      </c>
      <c r="AS10" s="286">
        <f t="shared" si="5"/>
        <v>1</v>
      </c>
      <c r="AT10" s="286">
        <f t="shared" si="6"/>
        <v>0</v>
      </c>
      <c r="AU10" s="286">
        <f t="shared" si="7"/>
        <v>0</v>
      </c>
      <c r="AV10" s="286">
        <f t="shared" si="8"/>
        <v>0</v>
      </c>
      <c r="AW10" s="286">
        <f t="shared" si="9"/>
        <v>0</v>
      </c>
      <c r="AX10" s="286">
        <f t="shared" si="10"/>
        <v>0</v>
      </c>
      <c r="AY10" s="286">
        <f t="shared" si="11"/>
        <v>0</v>
      </c>
      <c r="AZ10" s="286">
        <f t="shared" si="12"/>
        <v>0</v>
      </c>
      <c r="BA10" s="286">
        <f t="shared" si="13"/>
        <v>0</v>
      </c>
      <c r="BB10" s="286">
        <f t="shared" si="14"/>
        <v>0</v>
      </c>
      <c r="BC10" s="287"/>
      <c r="BD10" s="287"/>
      <c r="BE10" s="287"/>
      <c r="BF10" s="287"/>
      <c r="BG10" s="287"/>
      <c r="BH10" s="287"/>
      <c r="BI10" s="287"/>
      <c r="BJ10" s="287"/>
      <c r="BK10" s="287"/>
      <c r="BL10" s="286"/>
      <c r="BM10" s="286"/>
      <c r="BN10" s="286"/>
      <c r="BO10" s="286"/>
      <c r="BP10" s="286"/>
      <c r="BQ10" s="286"/>
      <c r="BR10" s="286"/>
      <c r="BS10" s="286"/>
    </row>
    <row r="11" spans="1:71" s="304" customFormat="1" ht="19.5" customHeight="1" x14ac:dyDescent="0.15">
      <c r="A11" s="289"/>
      <c r="B11" s="451" t="s">
        <v>300</v>
      </c>
      <c r="C11" s="452" t="s">
        <v>254</v>
      </c>
      <c r="D11" s="453" t="s">
        <v>10</v>
      </c>
      <c r="E11" s="454">
        <v>2</v>
      </c>
      <c r="F11" s="455" t="s">
        <v>255</v>
      </c>
      <c r="G11" s="456" t="s">
        <v>256</v>
      </c>
      <c r="H11" s="454" t="s">
        <v>257</v>
      </c>
      <c r="I11" s="284"/>
      <c r="J11" s="285"/>
      <c r="K11" s="284"/>
      <c r="L11" s="285"/>
      <c r="M11" s="284"/>
      <c r="N11" s="285"/>
      <c r="O11" s="284"/>
      <c r="P11" s="285"/>
      <c r="Q11" s="284"/>
      <c r="R11" s="285"/>
      <c r="S11" s="284"/>
      <c r="T11" s="285"/>
      <c r="U11" s="284"/>
      <c r="V11" s="285"/>
      <c r="W11" s="284"/>
      <c r="X11" s="285"/>
      <c r="Y11" s="284"/>
      <c r="Z11" s="285"/>
      <c r="AA11" s="284"/>
      <c r="AB11" s="285"/>
      <c r="AC11" s="284"/>
      <c r="AD11" s="285"/>
      <c r="AE11" s="284"/>
      <c r="AF11" s="285"/>
      <c r="AG11" s="284"/>
      <c r="AH11" s="285"/>
      <c r="AI11" s="284"/>
      <c r="AJ11" s="285"/>
      <c r="AK11" s="284"/>
      <c r="AL11" s="285"/>
      <c r="AM11" s="286"/>
      <c r="AN11" s="286">
        <f t="shared" si="0"/>
        <v>0</v>
      </c>
      <c r="AO11" s="286">
        <f t="shared" si="1"/>
        <v>0</v>
      </c>
      <c r="AP11" s="286">
        <f t="shared" si="2"/>
        <v>0</v>
      </c>
      <c r="AQ11" s="286">
        <f t="shared" si="3"/>
        <v>0</v>
      </c>
      <c r="AR11" s="286">
        <f t="shared" si="4"/>
        <v>0</v>
      </c>
      <c r="AS11" s="286">
        <f t="shared" si="5"/>
        <v>0</v>
      </c>
      <c r="AT11" s="286">
        <f t="shared" si="6"/>
        <v>0</v>
      </c>
      <c r="AU11" s="286">
        <f t="shared" si="7"/>
        <v>0</v>
      </c>
      <c r="AV11" s="286">
        <f t="shared" si="8"/>
        <v>0</v>
      </c>
      <c r="AW11" s="286">
        <f t="shared" si="9"/>
        <v>0</v>
      </c>
      <c r="AX11" s="286">
        <f t="shared" si="10"/>
        <v>0</v>
      </c>
      <c r="AY11" s="286">
        <f t="shared" si="11"/>
        <v>0</v>
      </c>
      <c r="AZ11" s="286">
        <f t="shared" si="12"/>
        <v>0</v>
      </c>
      <c r="BA11" s="286">
        <f t="shared" si="13"/>
        <v>0</v>
      </c>
      <c r="BB11" s="286">
        <f t="shared" si="14"/>
        <v>0</v>
      </c>
      <c r="BC11" s="287"/>
      <c r="BD11" s="287"/>
      <c r="BE11" s="287"/>
      <c r="BF11" s="287"/>
      <c r="BG11" s="287"/>
      <c r="BH11" s="287"/>
      <c r="BI11" s="287"/>
      <c r="BJ11" s="287"/>
      <c r="BK11" s="287"/>
      <c r="BL11" s="286"/>
      <c r="BM11" s="286"/>
      <c r="BN11" s="286"/>
      <c r="BO11" s="286"/>
      <c r="BP11" s="286"/>
      <c r="BQ11" s="286"/>
      <c r="BR11" s="286"/>
      <c r="BS11" s="286"/>
    </row>
    <row r="12" spans="1:71" s="305" customFormat="1" ht="19.5" customHeight="1" x14ac:dyDescent="0.15">
      <c r="A12" s="289"/>
      <c r="B12" s="443" t="s">
        <v>301</v>
      </c>
      <c r="C12" s="448" t="s">
        <v>298</v>
      </c>
      <c r="D12" s="444" t="s">
        <v>10</v>
      </c>
      <c r="E12" s="445">
        <v>2</v>
      </c>
      <c r="F12" s="446" t="s">
        <v>247</v>
      </c>
      <c r="G12" s="449" t="s">
        <v>248</v>
      </c>
      <c r="H12" s="445" t="s">
        <v>249</v>
      </c>
      <c r="I12" s="284"/>
      <c r="J12" s="285"/>
      <c r="K12" s="284"/>
      <c r="L12" s="285"/>
      <c r="M12" s="284"/>
      <c r="N12" s="285"/>
      <c r="O12" s="284"/>
      <c r="P12" s="285"/>
      <c r="Q12" s="284"/>
      <c r="R12" s="285"/>
      <c r="S12" s="284"/>
      <c r="T12" s="285"/>
      <c r="U12" s="284"/>
      <c r="V12" s="285"/>
      <c r="W12" s="284"/>
      <c r="X12" s="285"/>
      <c r="Y12" s="284"/>
      <c r="Z12" s="285"/>
      <c r="AA12" s="284"/>
      <c r="AB12" s="285"/>
      <c r="AC12" s="284"/>
      <c r="AD12" s="285"/>
      <c r="AE12" s="284"/>
      <c r="AF12" s="285"/>
      <c r="AG12" s="284"/>
      <c r="AH12" s="285"/>
      <c r="AI12" s="284"/>
      <c r="AJ12" s="285"/>
      <c r="AK12" s="284"/>
      <c r="AL12" s="285"/>
      <c r="AM12" s="286"/>
      <c r="AN12" s="286">
        <f t="shared" si="0"/>
        <v>0</v>
      </c>
      <c r="AO12" s="286">
        <f t="shared" si="1"/>
        <v>0</v>
      </c>
      <c r="AP12" s="286">
        <f t="shared" si="2"/>
        <v>0</v>
      </c>
      <c r="AQ12" s="286">
        <f t="shared" si="3"/>
        <v>0</v>
      </c>
      <c r="AR12" s="286">
        <f t="shared" si="4"/>
        <v>0</v>
      </c>
      <c r="AS12" s="286">
        <f t="shared" si="5"/>
        <v>0</v>
      </c>
      <c r="AT12" s="286">
        <f t="shared" si="6"/>
        <v>0</v>
      </c>
      <c r="AU12" s="286">
        <f t="shared" si="7"/>
        <v>0</v>
      </c>
      <c r="AV12" s="286">
        <f t="shared" si="8"/>
        <v>0</v>
      </c>
      <c r="AW12" s="286">
        <f t="shared" si="9"/>
        <v>0</v>
      </c>
      <c r="AX12" s="286">
        <f t="shared" si="10"/>
        <v>0</v>
      </c>
      <c r="AY12" s="286">
        <f t="shared" si="11"/>
        <v>0</v>
      </c>
      <c r="AZ12" s="286">
        <f t="shared" si="12"/>
        <v>0</v>
      </c>
      <c r="BA12" s="286">
        <f t="shared" si="13"/>
        <v>0</v>
      </c>
      <c r="BB12" s="286">
        <f t="shared" si="14"/>
        <v>0</v>
      </c>
      <c r="BC12" s="287"/>
      <c r="BD12" s="287"/>
      <c r="BE12" s="287"/>
      <c r="BF12" s="287"/>
      <c r="BG12" s="287"/>
      <c r="BH12" s="287"/>
      <c r="BI12" s="287"/>
      <c r="BJ12" s="287"/>
      <c r="BK12" s="287"/>
      <c r="BL12" s="286"/>
      <c r="BM12" s="286"/>
      <c r="BN12" s="286"/>
      <c r="BO12" s="286"/>
      <c r="BP12" s="286"/>
      <c r="BQ12" s="286"/>
      <c r="BR12" s="286"/>
      <c r="BS12" s="286"/>
    </row>
    <row r="13" spans="1:71" s="305" customFormat="1" ht="19.5" customHeight="1" x14ac:dyDescent="0.15">
      <c r="A13" s="365"/>
      <c r="B13" s="457" t="s">
        <v>74</v>
      </c>
      <c r="C13" s="452" t="s">
        <v>302</v>
      </c>
      <c r="D13" s="453" t="s">
        <v>10</v>
      </c>
      <c r="E13" s="454" t="s">
        <v>38</v>
      </c>
      <c r="F13" s="455" t="s">
        <v>272</v>
      </c>
      <c r="G13" s="456" t="s">
        <v>273</v>
      </c>
      <c r="H13" s="454" t="s">
        <v>45</v>
      </c>
      <c r="I13" s="284"/>
      <c r="J13" s="285"/>
      <c r="K13" s="284"/>
      <c r="L13" s="285"/>
      <c r="M13" s="284"/>
      <c r="N13" s="285"/>
      <c r="O13" s="409"/>
      <c r="P13" s="285"/>
      <c r="Q13" s="284"/>
      <c r="R13" s="285"/>
      <c r="S13" s="372">
        <v>10</v>
      </c>
      <c r="T13" s="373" t="s">
        <v>357</v>
      </c>
      <c r="U13" s="372">
        <v>56</v>
      </c>
      <c r="V13" s="373" t="s">
        <v>276</v>
      </c>
      <c r="W13" s="284"/>
      <c r="X13" s="285"/>
      <c r="Y13" s="284"/>
      <c r="Z13" s="285"/>
      <c r="AA13" s="284"/>
      <c r="AB13" s="285"/>
      <c r="AC13" s="284"/>
      <c r="AD13" s="285"/>
      <c r="AE13" s="284"/>
      <c r="AF13" s="285"/>
      <c r="AG13" s="284"/>
      <c r="AH13" s="285"/>
      <c r="AI13" s="284"/>
      <c r="AJ13" s="285"/>
      <c r="AK13" s="284"/>
      <c r="AL13" s="285"/>
      <c r="AM13" s="286"/>
      <c r="AN13" s="286">
        <f t="shared" si="0"/>
        <v>0</v>
      </c>
      <c r="AO13" s="286">
        <f t="shared" si="1"/>
        <v>0</v>
      </c>
      <c r="AP13" s="286">
        <f t="shared" si="2"/>
        <v>0</v>
      </c>
      <c r="AQ13" s="286">
        <f t="shared" si="3"/>
        <v>0</v>
      </c>
      <c r="AR13" s="286">
        <f t="shared" si="4"/>
        <v>0</v>
      </c>
      <c r="AS13" s="286">
        <f t="shared" si="5"/>
        <v>1</v>
      </c>
      <c r="AT13" s="286">
        <f t="shared" si="6"/>
        <v>1</v>
      </c>
      <c r="AU13" s="286">
        <f t="shared" si="7"/>
        <v>0</v>
      </c>
      <c r="AV13" s="286">
        <f t="shared" si="8"/>
        <v>0</v>
      </c>
      <c r="AW13" s="286">
        <f t="shared" si="9"/>
        <v>0</v>
      </c>
      <c r="AX13" s="286">
        <f t="shared" si="10"/>
        <v>0</v>
      </c>
      <c r="AY13" s="286">
        <f t="shared" si="11"/>
        <v>0</v>
      </c>
      <c r="AZ13" s="286">
        <f t="shared" si="12"/>
        <v>0</v>
      </c>
      <c r="BA13" s="286">
        <f t="shared" si="13"/>
        <v>0</v>
      </c>
      <c r="BB13" s="286">
        <f t="shared" si="14"/>
        <v>0</v>
      </c>
      <c r="BC13" s="287"/>
      <c r="BD13" s="287"/>
      <c r="BE13" s="287"/>
      <c r="BF13" s="287"/>
      <c r="BG13" s="287"/>
      <c r="BH13" s="287"/>
      <c r="BI13" s="287"/>
      <c r="BJ13" s="287"/>
      <c r="BK13" s="287"/>
      <c r="BL13" s="286"/>
      <c r="BM13" s="286"/>
      <c r="BN13" s="286"/>
      <c r="BO13" s="286"/>
      <c r="BP13" s="286"/>
      <c r="BQ13" s="286"/>
      <c r="BR13" s="286"/>
      <c r="BS13" s="286"/>
    </row>
    <row r="14" spans="1:71" s="286" customFormat="1" ht="19.5" customHeight="1" x14ac:dyDescent="0.15">
      <c r="A14" s="289"/>
      <c r="B14" s="431" t="s">
        <v>303</v>
      </c>
      <c r="C14" s="426" t="s">
        <v>83</v>
      </c>
      <c r="D14" s="427" t="s">
        <v>10</v>
      </c>
      <c r="E14" s="428">
        <v>1</v>
      </c>
      <c r="F14" s="429" t="s">
        <v>84</v>
      </c>
      <c r="G14" s="430" t="s">
        <v>85</v>
      </c>
      <c r="H14" s="428" t="s">
        <v>45</v>
      </c>
      <c r="I14" s="372">
        <v>14</v>
      </c>
      <c r="J14" s="373" t="s">
        <v>357</v>
      </c>
      <c r="K14" s="372">
        <v>26</v>
      </c>
      <c r="L14" s="373" t="s">
        <v>357</v>
      </c>
      <c r="M14" s="372">
        <v>24</v>
      </c>
      <c r="N14" s="373" t="s">
        <v>357</v>
      </c>
      <c r="O14" s="372">
        <v>23</v>
      </c>
      <c r="P14" s="373" t="s">
        <v>357</v>
      </c>
      <c r="Q14" s="284"/>
      <c r="R14" s="285"/>
      <c r="S14" s="372">
        <v>22</v>
      </c>
      <c r="T14" s="373" t="s">
        <v>357</v>
      </c>
      <c r="U14" s="372">
        <v>40</v>
      </c>
      <c r="V14" s="373" t="s">
        <v>276</v>
      </c>
      <c r="W14" s="284"/>
      <c r="X14" s="285"/>
      <c r="Y14" s="372">
        <v>12</v>
      </c>
      <c r="Z14" s="373" t="s">
        <v>356</v>
      </c>
      <c r="AA14" s="284"/>
      <c r="AB14" s="285"/>
      <c r="AC14" s="372">
        <v>12</v>
      </c>
      <c r="AD14" s="373" t="s">
        <v>355</v>
      </c>
      <c r="AE14" s="372">
        <v>15</v>
      </c>
      <c r="AF14" s="373" t="s">
        <v>355</v>
      </c>
      <c r="AG14" s="284"/>
      <c r="AH14" s="408" t="s">
        <v>371</v>
      </c>
      <c r="AI14" s="372">
        <v>11</v>
      </c>
      <c r="AJ14" s="373" t="s">
        <v>355</v>
      </c>
      <c r="AK14" s="284"/>
      <c r="AL14" s="285"/>
      <c r="AN14" s="286">
        <f t="shared" si="0"/>
        <v>1</v>
      </c>
      <c r="AO14" s="286">
        <f t="shared" si="1"/>
        <v>1</v>
      </c>
      <c r="AP14" s="286">
        <f t="shared" si="2"/>
        <v>1</v>
      </c>
      <c r="AQ14" s="286">
        <f t="shared" si="3"/>
        <v>1</v>
      </c>
      <c r="AR14" s="286">
        <f t="shared" si="4"/>
        <v>0</v>
      </c>
      <c r="AS14" s="286">
        <f t="shared" si="5"/>
        <v>1</v>
      </c>
      <c r="AT14" s="286">
        <f t="shared" si="6"/>
        <v>1</v>
      </c>
      <c r="AU14" s="286">
        <f t="shared" si="7"/>
        <v>0</v>
      </c>
      <c r="AV14" s="286">
        <f t="shared" si="8"/>
        <v>1</v>
      </c>
      <c r="AW14" s="286">
        <f t="shared" si="9"/>
        <v>0</v>
      </c>
      <c r="AX14" s="286">
        <f t="shared" si="10"/>
        <v>1</v>
      </c>
      <c r="AY14" s="286">
        <f t="shared" si="11"/>
        <v>1</v>
      </c>
      <c r="AZ14" s="286">
        <f t="shared" si="12"/>
        <v>0</v>
      </c>
      <c r="BA14" s="286">
        <f t="shared" si="13"/>
        <v>1</v>
      </c>
      <c r="BB14" s="286">
        <f t="shared" si="14"/>
        <v>0</v>
      </c>
      <c r="BC14" s="287"/>
      <c r="BD14" s="287"/>
      <c r="BE14" s="287"/>
      <c r="BF14" s="287"/>
      <c r="BG14" s="287"/>
      <c r="BH14" s="287"/>
      <c r="BI14" s="287"/>
      <c r="BJ14" s="287"/>
      <c r="BK14" s="287"/>
    </row>
    <row r="15" spans="1:71" s="286" customFormat="1" ht="19.5" customHeight="1" x14ac:dyDescent="0.15">
      <c r="A15" s="289"/>
      <c r="B15" s="437">
        <v>42889</v>
      </c>
      <c r="C15" s="438" t="s">
        <v>295</v>
      </c>
      <c r="D15" s="488" t="s">
        <v>42</v>
      </c>
      <c r="E15" s="439">
        <v>3</v>
      </c>
      <c r="F15" s="440" t="s">
        <v>304</v>
      </c>
      <c r="G15" s="441" t="s">
        <v>105</v>
      </c>
      <c r="H15" s="439" t="s">
        <v>45</v>
      </c>
      <c r="I15" s="284"/>
      <c r="J15" s="285"/>
      <c r="K15" s="409"/>
      <c r="L15" s="285"/>
      <c r="M15" s="284"/>
      <c r="N15" s="285"/>
      <c r="O15" s="284"/>
      <c r="P15" s="285"/>
      <c r="Q15" s="284"/>
      <c r="R15" s="285"/>
      <c r="S15" s="284"/>
      <c r="T15" s="285"/>
      <c r="U15" s="284"/>
      <c r="V15" s="285"/>
      <c r="W15" s="284"/>
      <c r="X15" s="285"/>
      <c r="Y15" s="284"/>
      <c r="Z15" s="285"/>
      <c r="AA15" s="284"/>
      <c r="AB15" s="285"/>
      <c r="AC15" s="284"/>
      <c r="AD15" s="285"/>
      <c r="AE15" s="284"/>
      <c r="AF15" s="285"/>
      <c r="AG15" s="284"/>
      <c r="AH15" s="408"/>
      <c r="AI15" s="284"/>
      <c r="AJ15" s="285"/>
      <c r="AK15" s="284"/>
      <c r="AL15" s="285"/>
      <c r="AN15" s="286">
        <f t="shared" si="0"/>
        <v>0</v>
      </c>
      <c r="AO15" s="286">
        <f t="shared" si="1"/>
        <v>0</v>
      </c>
      <c r="AP15" s="286">
        <f t="shared" si="2"/>
        <v>0</v>
      </c>
      <c r="AQ15" s="286">
        <f t="shared" si="3"/>
        <v>0</v>
      </c>
      <c r="AR15" s="286">
        <f t="shared" si="4"/>
        <v>0</v>
      </c>
      <c r="AS15" s="286">
        <f t="shared" si="5"/>
        <v>0</v>
      </c>
      <c r="AT15" s="286">
        <f t="shared" si="6"/>
        <v>0</v>
      </c>
      <c r="AU15" s="286">
        <f t="shared" si="7"/>
        <v>0</v>
      </c>
      <c r="AV15" s="286">
        <f t="shared" si="8"/>
        <v>0</v>
      </c>
      <c r="AW15" s="286">
        <f t="shared" si="9"/>
        <v>0</v>
      </c>
      <c r="AX15" s="286">
        <f t="shared" si="10"/>
        <v>0</v>
      </c>
      <c r="AY15" s="286">
        <f t="shared" si="11"/>
        <v>0</v>
      </c>
      <c r="AZ15" s="286">
        <f t="shared" si="12"/>
        <v>0</v>
      </c>
      <c r="BA15" s="286">
        <f t="shared" si="13"/>
        <v>0</v>
      </c>
      <c r="BB15" s="286">
        <f t="shared" si="14"/>
        <v>0</v>
      </c>
      <c r="BC15" s="287"/>
      <c r="BD15" s="287"/>
      <c r="BE15" s="287"/>
      <c r="BF15" s="287"/>
      <c r="BG15" s="287"/>
      <c r="BH15" s="287"/>
      <c r="BI15" s="287"/>
      <c r="BJ15" s="287"/>
      <c r="BK15" s="287"/>
    </row>
    <row r="16" spans="1:71" s="286" customFormat="1" ht="19.5" customHeight="1" x14ac:dyDescent="0.15">
      <c r="A16" s="289"/>
      <c r="B16" s="458" t="s">
        <v>305</v>
      </c>
      <c r="C16" s="459" t="s">
        <v>352</v>
      </c>
      <c r="D16" s="460" t="s">
        <v>10</v>
      </c>
      <c r="E16" s="461">
        <v>1</v>
      </c>
      <c r="F16" s="462" t="s">
        <v>265</v>
      </c>
      <c r="G16" s="463" t="s">
        <v>99</v>
      </c>
      <c r="H16" s="461" t="s">
        <v>45</v>
      </c>
      <c r="I16" s="372">
        <v>81</v>
      </c>
      <c r="J16" s="373" t="s">
        <v>363</v>
      </c>
      <c r="K16" s="372">
        <v>79</v>
      </c>
      <c r="L16" s="373" t="s">
        <v>363</v>
      </c>
      <c r="M16" s="372">
        <v>18</v>
      </c>
      <c r="N16" s="373" t="s">
        <v>360</v>
      </c>
      <c r="O16" s="372" t="s">
        <v>361</v>
      </c>
      <c r="P16" s="373"/>
      <c r="Q16" s="372">
        <v>31</v>
      </c>
      <c r="R16" s="373" t="s">
        <v>362</v>
      </c>
      <c r="S16" s="284"/>
      <c r="T16" s="285"/>
      <c r="U16" s="284"/>
      <c r="V16" s="285"/>
      <c r="W16" s="284"/>
      <c r="X16" s="285"/>
      <c r="Y16" s="284"/>
      <c r="Z16" s="285"/>
      <c r="AA16" s="284"/>
      <c r="AB16" s="285"/>
      <c r="AC16" s="284"/>
      <c r="AD16" s="285"/>
      <c r="AE16" s="284"/>
      <c r="AF16" s="285"/>
      <c r="AG16" s="284"/>
      <c r="AH16" s="285"/>
      <c r="AI16" s="284"/>
      <c r="AJ16" s="285"/>
      <c r="AK16" s="284"/>
      <c r="AL16" s="285"/>
      <c r="AN16" s="286">
        <f t="shared" si="0"/>
        <v>1</v>
      </c>
      <c r="AO16" s="286">
        <f t="shared" si="1"/>
        <v>1</v>
      </c>
      <c r="AP16" s="286">
        <f t="shared" si="2"/>
        <v>1</v>
      </c>
      <c r="AQ16" s="286">
        <f t="shared" si="3"/>
        <v>1</v>
      </c>
      <c r="AR16" s="286">
        <f t="shared" si="4"/>
        <v>1</v>
      </c>
      <c r="AS16" s="286">
        <f t="shared" si="5"/>
        <v>0</v>
      </c>
      <c r="AT16" s="286">
        <f t="shared" si="6"/>
        <v>0</v>
      </c>
      <c r="AU16" s="286">
        <f t="shared" si="7"/>
        <v>0</v>
      </c>
      <c r="AV16" s="286">
        <f t="shared" si="8"/>
        <v>0</v>
      </c>
      <c r="AW16" s="286">
        <f t="shared" si="9"/>
        <v>0</v>
      </c>
      <c r="AX16" s="286">
        <f t="shared" si="10"/>
        <v>0</v>
      </c>
      <c r="AY16" s="286">
        <f t="shared" si="11"/>
        <v>0</v>
      </c>
      <c r="AZ16" s="286">
        <f t="shared" si="12"/>
        <v>0</v>
      </c>
      <c r="BA16" s="286">
        <f t="shared" si="13"/>
        <v>0</v>
      </c>
      <c r="BB16" s="286">
        <f t="shared" si="14"/>
        <v>0</v>
      </c>
      <c r="BC16" s="287"/>
      <c r="BD16" s="287"/>
      <c r="BE16" s="287"/>
      <c r="BF16" s="287"/>
      <c r="BG16" s="287"/>
      <c r="BH16" s="287"/>
      <c r="BI16" s="287"/>
      <c r="BJ16" s="287"/>
      <c r="BK16" s="287"/>
    </row>
    <row r="17" spans="1:63" s="286" customFormat="1" ht="19.5" customHeight="1" x14ac:dyDescent="0.15">
      <c r="A17" s="289"/>
      <c r="B17" s="458" t="s">
        <v>305</v>
      </c>
      <c r="C17" s="459" t="s">
        <v>353</v>
      </c>
      <c r="D17" s="460" t="s">
        <v>10</v>
      </c>
      <c r="E17" s="461" t="s">
        <v>38</v>
      </c>
      <c r="F17" s="462" t="s">
        <v>265</v>
      </c>
      <c r="G17" s="463" t="s">
        <v>99</v>
      </c>
      <c r="H17" s="461" t="s">
        <v>45</v>
      </c>
      <c r="I17" s="372">
        <v>39</v>
      </c>
      <c r="J17" s="373" t="s">
        <v>363</v>
      </c>
      <c r="K17" s="284"/>
      <c r="L17" s="285"/>
      <c r="M17" s="372">
        <v>7</v>
      </c>
      <c r="N17" s="373" t="s">
        <v>360</v>
      </c>
      <c r="O17" s="284"/>
      <c r="P17" s="285"/>
      <c r="Q17" s="284"/>
      <c r="R17" s="285"/>
      <c r="S17" s="372">
        <v>51</v>
      </c>
      <c r="T17" s="373" t="s">
        <v>363</v>
      </c>
      <c r="U17" s="284"/>
      <c r="V17" s="285"/>
      <c r="W17" s="284"/>
      <c r="X17" s="285"/>
      <c r="Y17" s="284"/>
      <c r="Z17" s="285"/>
      <c r="AA17" s="284"/>
      <c r="AB17" s="285"/>
      <c r="AC17" s="284"/>
      <c r="AD17" s="285"/>
      <c r="AE17" s="284"/>
      <c r="AF17" s="285"/>
      <c r="AG17" s="284"/>
      <c r="AH17" s="285"/>
      <c r="AI17" s="284"/>
      <c r="AJ17" s="285"/>
      <c r="AK17" s="284"/>
      <c r="AL17" s="285"/>
      <c r="BC17" s="287"/>
      <c r="BD17" s="287"/>
      <c r="BE17" s="287"/>
      <c r="BF17" s="287"/>
      <c r="BG17" s="287"/>
      <c r="BH17" s="287"/>
      <c r="BI17" s="287"/>
      <c r="BJ17" s="287"/>
      <c r="BK17" s="287"/>
    </row>
    <row r="18" spans="1:63" s="286" customFormat="1" ht="19.5" customHeight="1" x14ac:dyDescent="0.15">
      <c r="A18" s="289"/>
      <c r="B18" s="450" t="s">
        <v>305</v>
      </c>
      <c r="C18" s="448" t="s">
        <v>298</v>
      </c>
      <c r="D18" s="444" t="s">
        <v>10</v>
      </c>
      <c r="E18" s="445">
        <v>3</v>
      </c>
      <c r="F18" s="446" t="s">
        <v>88</v>
      </c>
      <c r="G18" s="449" t="s">
        <v>89</v>
      </c>
      <c r="H18" s="445" t="s">
        <v>90</v>
      </c>
      <c r="I18" s="284"/>
      <c r="J18" s="285"/>
      <c r="K18" s="284"/>
      <c r="L18" s="285"/>
      <c r="M18" s="284"/>
      <c r="N18" s="285"/>
      <c r="O18" s="284"/>
      <c r="P18" s="285"/>
      <c r="Q18" s="284"/>
      <c r="R18" s="285"/>
      <c r="S18" s="284"/>
      <c r="T18" s="285"/>
      <c r="U18" s="284"/>
      <c r="V18" s="285"/>
      <c r="W18" s="284"/>
      <c r="X18" s="285"/>
      <c r="Y18" s="284"/>
      <c r="Z18" s="285"/>
      <c r="AA18" s="284"/>
      <c r="AB18" s="285"/>
      <c r="AC18" s="284"/>
      <c r="AD18" s="285"/>
      <c r="AE18" s="284"/>
      <c r="AF18" s="285"/>
      <c r="AG18" s="284"/>
      <c r="AH18" s="285"/>
      <c r="AI18" s="284"/>
      <c r="AJ18" s="285"/>
      <c r="AK18" s="284"/>
      <c r="AL18" s="285"/>
      <c r="AN18" s="286">
        <f t="shared" ref="AN18:AN42" si="15">IF(I18&gt;0,1,0)</f>
        <v>0</v>
      </c>
      <c r="AO18" s="286">
        <f t="shared" ref="AO18:AO42" si="16">IF(K18&gt;0,1,0)</f>
        <v>0</v>
      </c>
      <c r="AP18" s="286">
        <f t="shared" ref="AP18:AP42" si="17">IF(M18&gt;0,1,0)</f>
        <v>0</v>
      </c>
      <c r="AQ18" s="286">
        <f t="shared" ref="AQ18:AQ42" si="18">IF(O18&gt;0,1,0)</f>
        <v>0</v>
      </c>
      <c r="AR18" s="286">
        <f t="shared" ref="AR18:AR42" si="19">IF(Q18&gt;0,1,0)</f>
        <v>0</v>
      </c>
      <c r="AS18" s="286">
        <f t="shared" ref="AS18:AS42" si="20">IF(S18&gt;0,1,0)</f>
        <v>0</v>
      </c>
      <c r="AT18" s="286">
        <f t="shared" ref="AT18:AT42" si="21">IF(U18&gt;0,1,0)</f>
        <v>0</v>
      </c>
      <c r="AU18" s="286">
        <f t="shared" ref="AU18:AU42" si="22">IF(W18&gt;0,1,0)</f>
        <v>0</v>
      </c>
      <c r="AV18" s="286">
        <f t="shared" ref="AV18:AV42" si="23">IF(Y18&gt;0,1,0)</f>
        <v>0</v>
      </c>
      <c r="AW18" s="286">
        <f t="shared" ref="AW18:AW42" si="24">IF(AA18&gt;0,1,0)</f>
        <v>0</v>
      </c>
      <c r="AX18" s="286">
        <f t="shared" ref="AX18:AX42" si="25">IF(AC18&gt;0,1,0)</f>
        <v>0</v>
      </c>
      <c r="AY18" s="286">
        <f t="shared" ref="AY18:AY42" si="26">IF(AE18&gt;0,1,0)</f>
        <v>0</v>
      </c>
      <c r="AZ18" s="286">
        <f t="shared" ref="AZ18:AZ42" si="27">IF(AG18&gt;0,1,0)</f>
        <v>0</v>
      </c>
      <c r="BA18" s="286">
        <f t="shared" ref="BA18:BA42" si="28">IF(AI18&gt;0,1,0)</f>
        <v>0</v>
      </c>
      <c r="BB18" s="286">
        <f t="shared" ref="BB18:BB42" si="29">IF(AK18&gt;0,1,0)</f>
        <v>0</v>
      </c>
      <c r="BC18" s="287"/>
      <c r="BD18" s="287"/>
      <c r="BE18" s="287"/>
      <c r="BF18" s="287"/>
      <c r="BG18" s="287"/>
      <c r="BH18" s="287"/>
      <c r="BI18" s="287"/>
      <c r="BJ18" s="287"/>
      <c r="BK18" s="287"/>
    </row>
    <row r="19" spans="1:63" s="286" customFormat="1" ht="19.5" customHeight="1" x14ac:dyDescent="0.15">
      <c r="A19" s="504"/>
      <c r="B19" s="505" t="s">
        <v>306</v>
      </c>
      <c r="C19" s="506" t="s">
        <v>136</v>
      </c>
      <c r="D19" s="507" t="s">
        <v>10</v>
      </c>
      <c r="E19" s="508" t="s">
        <v>38</v>
      </c>
      <c r="F19" s="509" t="s">
        <v>137</v>
      </c>
      <c r="G19" s="510" t="s">
        <v>138</v>
      </c>
      <c r="H19" s="508" t="s">
        <v>307</v>
      </c>
      <c r="I19" s="284"/>
      <c r="J19" s="285"/>
      <c r="K19" s="284"/>
      <c r="L19" s="285"/>
      <c r="M19" s="284"/>
      <c r="N19" s="285"/>
      <c r="O19" s="284"/>
      <c r="P19" s="285"/>
      <c r="Q19" s="284"/>
      <c r="R19" s="285"/>
      <c r="S19" s="284"/>
      <c r="T19" s="285"/>
      <c r="U19" s="284"/>
      <c r="V19" s="285"/>
      <c r="W19" s="284"/>
      <c r="X19" s="285"/>
      <c r="Y19" s="372">
        <v>49</v>
      </c>
      <c r="Z19" s="373" t="s">
        <v>355</v>
      </c>
      <c r="AA19" s="284"/>
      <c r="AB19" s="285"/>
      <c r="AC19" s="372">
        <v>9</v>
      </c>
      <c r="AD19" s="373" t="s">
        <v>367</v>
      </c>
      <c r="AE19" s="372">
        <v>28</v>
      </c>
      <c r="AF19" s="373" t="s">
        <v>366</v>
      </c>
      <c r="AG19" s="284"/>
      <c r="AH19" s="285"/>
      <c r="AI19" s="284"/>
      <c r="AJ19" s="285"/>
      <c r="AK19" s="284"/>
      <c r="AL19" s="285"/>
      <c r="AN19" s="286">
        <f t="shared" si="15"/>
        <v>0</v>
      </c>
      <c r="AO19" s="286">
        <f t="shared" si="16"/>
        <v>0</v>
      </c>
      <c r="AP19" s="286">
        <f t="shared" si="17"/>
        <v>0</v>
      </c>
      <c r="AQ19" s="286">
        <f t="shared" si="18"/>
        <v>0</v>
      </c>
      <c r="AR19" s="286">
        <f t="shared" si="19"/>
        <v>0</v>
      </c>
      <c r="AS19" s="286">
        <f t="shared" si="20"/>
        <v>0</v>
      </c>
      <c r="AT19" s="286">
        <f t="shared" si="21"/>
        <v>0</v>
      </c>
      <c r="AU19" s="286">
        <f t="shared" si="22"/>
        <v>0</v>
      </c>
      <c r="AV19" s="286">
        <f t="shared" si="23"/>
        <v>1</v>
      </c>
      <c r="AW19" s="286">
        <f t="shared" si="24"/>
        <v>0</v>
      </c>
      <c r="AX19" s="286">
        <f t="shared" si="25"/>
        <v>1</v>
      </c>
      <c r="AY19" s="286">
        <f t="shared" si="26"/>
        <v>1</v>
      </c>
      <c r="AZ19" s="286">
        <f t="shared" si="27"/>
        <v>0</v>
      </c>
      <c r="BA19" s="286">
        <f t="shared" si="28"/>
        <v>0</v>
      </c>
      <c r="BB19" s="286">
        <f t="shared" si="29"/>
        <v>0</v>
      </c>
      <c r="BC19" s="287"/>
      <c r="BD19" s="287"/>
      <c r="BE19" s="287"/>
      <c r="BF19" s="287"/>
      <c r="BG19" s="287"/>
      <c r="BH19" s="287"/>
      <c r="BI19" s="287"/>
      <c r="BJ19" s="287"/>
      <c r="BK19" s="287"/>
    </row>
    <row r="20" spans="1:63" s="286" customFormat="1" ht="19.5" customHeight="1" x14ac:dyDescent="0.15">
      <c r="A20" s="289"/>
      <c r="B20" s="458" t="s">
        <v>308</v>
      </c>
      <c r="C20" s="459" t="s">
        <v>309</v>
      </c>
      <c r="D20" s="460" t="s">
        <v>10</v>
      </c>
      <c r="E20" s="461">
        <v>2</v>
      </c>
      <c r="F20" s="462" t="s">
        <v>310</v>
      </c>
      <c r="G20" s="463" t="s">
        <v>89</v>
      </c>
      <c r="H20" s="461" t="s">
        <v>311</v>
      </c>
      <c r="I20" s="284"/>
      <c r="J20" s="285"/>
      <c r="K20" s="284"/>
      <c r="L20" s="285"/>
      <c r="M20" s="284"/>
      <c r="N20" s="285"/>
      <c r="O20" s="284"/>
      <c r="P20" s="285"/>
      <c r="Q20" s="284"/>
      <c r="R20" s="285"/>
      <c r="S20" s="284"/>
      <c r="T20" s="285"/>
      <c r="U20" s="284"/>
      <c r="V20" s="285"/>
      <c r="W20" s="284"/>
      <c r="X20" s="285"/>
      <c r="Y20" s="284"/>
      <c r="Z20" s="285"/>
      <c r="AA20" s="284"/>
      <c r="AB20" s="285"/>
      <c r="AC20" s="284"/>
      <c r="AD20" s="285"/>
      <c r="AE20" s="284"/>
      <c r="AF20" s="285"/>
      <c r="AG20" s="284"/>
      <c r="AH20" s="285"/>
      <c r="AI20" s="284"/>
      <c r="AJ20" s="285"/>
      <c r="AK20" s="284"/>
      <c r="AL20" s="285"/>
      <c r="AN20" s="286">
        <f t="shared" si="15"/>
        <v>0</v>
      </c>
      <c r="AO20" s="286">
        <f t="shared" si="16"/>
        <v>0</v>
      </c>
      <c r="AP20" s="286">
        <f t="shared" si="17"/>
        <v>0</v>
      </c>
      <c r="AQ20" s="286">
        <f t="shared" si="18"/>
        <v>0</v>
      </c>
      <c r="AR20" s="286">
        <f t="shared" si="19"/>
        <v>0</v>
      </c>
      <c r="AS20" s="286">
        <f t="shared" si="20"/>
        <v>0</v>
      </c>
      <c r="AT20" s="286">
        <f t="shared" si="21"/>
        <v>0</v>
      </c>
      <c r="AU20" s="286">
        <f t="shared" si="22"/>
        <v>0</v>
      </c>
      <c r="AV20" s="286">
        <f t="shared" si="23"/>
        <v>0</v>
      </c>
      <c r="AW20" s="286">
        <f t="shared" si="24"/>
        <v>0</v>
      </c>
      <c r="AX20" s="286">
        <f t="shared" si="25"/>
        <v>0</v>
      </c>
      <c r="AY20" s="286">
        <f t="shared" si="26"/>
        <v>0</v>
      </c>
      <c r="AZ20" s="286">
        <f t="shared" si="27"/>
        <v>0</v>
      </c>
      <c r="BA20" s="286">
        <f t="shared" si="28"/>
        <v>0</v>
      </c>
      <c r="BB20" s="286">
        <f t="shared" si="29"/>
        <v>0</v>
      </c>
      <c r="BC20" s="287"/>
      <c r="BD20" s="287"/>
      <c r="BE20" s="287"/>
      <c r="BF20" s="287"/>
      <c r="BG20" s="287"/>
      <c r="BH20" s="287"/>
      <c r="BI20" s="287"/>
      <c r="BJ20" s="287"/>
      <c r="BK20" s="287"/>
    </row>
    <row r="21" spans="1:63" s="286" customFormat="1" ht="19.5" customHeight="1" x14ac:dyDescent="0.15">
      <c r="A21" s="504"/>
      <c r="B21" s="464" t="s">
        <v>312</v>
      </c>
      <c r="C21" s="465" t="s">
        <v>313</v>
      </c>
      <c r="D21" s="466" t="s">
        <v>10</v>
      </c>
      <c r="E21" s="467" t="s">
        <v>38</v>
      </c>
      <c r="F21" s="468" t="s">
        <v>314</v>
      </c>
      <c r="G21" s="469" t="s">
        <v>315</v>
      </c>
      <c r="H21" s="467" t="s">
        <v>45</v>
      </c>
      <c r="I21" s="372">
        <v>16</v>
      </c>
      <c r="J21" s="373" t="s">
        <v>357</v>
      </c>
      <c r="K21" s="372">
        <v>13</v>
      </c>
      <c r="L21" s="373" t="s">
        <v>357</v>
      </c>
      <c r="M21" s="372">
        <v>20</v>
      </c>
      <c r="N21" s="373" t="s">
        <v>357</v>
      </c>
      <c r="O21" s="284"/>
      <c r="P21" s="285"/>
      <c r="Q21" s="284"/>
      <c r="R21" s="285"/>
      <c r="S21" s="284"/>
      <c r="T21" s="285"/>
      <c r="U21" s="284"/>
      <c r="V21" s="285"/>
      <c r="W21" s="284"/>
      <c r="X21" s="285"/>
      <c r="Y21" s="284"/>
      <c r="Z21" s="285"/>
      <c r="AA21" s="284"/>
      <c r="AB21" s="285"/>
      <c r="AC21" s="284"/>
      <c r="AD21" s="285"/>
      <c r="AE21" s="284"/>
      <c r="AF21" s="285"/>
      <c r="AG21" s="284"/>
      <c r="AH21" s="285"/>
      <c r="AI21" s="284"/>
      <c r="AJ21" s="285"/>
      <c r="AK21" s="284"/>
      <c r="AL21" s="285"/>
      <c r="AN21" s="286">
        <f t="shared" si="15"/>
        <v>1</v>
      </c>
      <c r="AO21" s="286">
        <f t="shared" si="16"/>
        <v>1</v>
      </c>
      <c r="AP21" s="286">
        <f t="shared" si="17"/>
        <v>1</v>
      </c>
      <c r="AQ21" s="286">
        <f t="shared" si="18"/>
        <v>0</v>
      </c>
      <c r="AR21" s="286">
        <f t="shared" si="19"/>
        <v>0</v>
      </c>
      <c r="AS21" s="286">
        <f t="shared" si="20"/>
        <v>0</v>
      </c>
      <c r="AT21" s="286">
        <f t="shared" si="21"/>
        <v>0</v>
      </c>
      <c r="AU21" s="286">
        <f t="shared" si="22"/>
        <v>0</v>
      </c>
      <c r="AV21" s="286">
        <f t="shared" si="23"/>
        <v>0</v>
      </c>
      <c r="AW21" s="286">
        <f t="shared" si="24"/>
        <v>0</v>
      </c>
      <c r="AX21" s="286">
        <f t="shared" si="25"/>
        <v>0</v>
      </c>
      <c r="AY21" s="286">
        <f t="shared" si="26"/>
        <v>0</v>
      </c>
      <c r="AZ21" s="286">
        <f t="shared" si="27"/>
        <v>0</v>
      </c>
      <c r="BA21" s="286">
        <f t="shared" si="28"/>
        <v>0</v>
      </c>
      <c r="BB21" s="286">
        <f t="shared" si="29"/>
        <v>0</v>
      </c>
      <c r="BC21" s="287"/>
      <c r="BD21" s="287"/>
      <c r="BE21" s="287"/>
      <c r="BF21" s="287"/>
      <c r="BG21" s="287"/>
      <c r="BH21" s="287"/>
      <c r="BI21" s="287"/>
      <c r="BJ21" s="287"/>
      <c r="BK21" s="287"/>
    </row>
    <row r="22" spans="1:63" s="286" customFormat="1" ht="19.5" customHeight="1" x14ac:dyDescent="0.15">
      <c r="A22" s="289"/>
      <c r="B22" s="431" t="s">
        <v>312</v>
      </c>
      <c r="C22" s="431" t="s">
        <v>295</v>
      </c>
      <c r="D22" s="427" t="s">
        <v>10</v>
      </c>
      <c r="E22" s="431">
        <v>0</v>
      </c>
      <c r="F22" s="519" t="s">
        <v>314</v>
      </c>
      <c r="G22" s="520" t="s">
        <v>370</v>
      </c>
      <c r="H22" s="521" t="s">
        <v>45</v>
      </c>
      <c r="I22" s="372">
        <v>24</v>
      </c>
      <c r="J22" s="373" t="s">
        <v>357</v>
      </c>
      <c r="K22" s="372">
        <v>19</v>
      </c>
      <c r="L22" s="373" t="s">
        <v>357</v>
      </c>
      <c r="M22" s="372">
        <v>25</v>
      </c>
      <c r="N22" s="373" t="s">
        <v>357</v>
      </c>
      <c r="O22" s="284"/>
      <c r="P22" s="285"/>
      <c r="Q22" s="284"/>
      <c r="R22" s="285"/>
      <c r="S22" s="284"/>
      <c r="T22" s="285"/>
      <c r="U22" s="284"/>
      <c r="V22" s="285"/>
      <c r="W22" s="284"/>
      <c r="X22" s="285"/>
      <c r="Y22" s="284"/>
      <c r="Z22" s="285"/>
      <c r="AA22" s="284"/>
      <c r="AB22" s="285"/>
      <c r="AC22" s="284"/>
      <c r="AD22" s="285"/>
      <c r="AE22" s="284"/>
      <c r="AF22" s="285"/>
      <c r="AG22" s="284"/>
      <c r="AH22" s="285"/>
      <c r="AI22" s="284"/>
      <c r="AJ22" s="285"/>
      <c r="AK22" s="284"/>
      <c r="AL22" s="285"/>
      <c r="BC22" s="287"/>
      <c r="BD22" s="287"/>
      <c r="BE22" s="287"/>
      <c r="BF22" s="287"/>
      <c r="BG22" s="287"/>
      <c r="BH22" s="287"/>
      <c r="BI22" s="287"/>
      <c r="BJ22" s="287"/>
      <c r="BK22" s="287"/>
    </row>
    <row r="23" spans="1:63" s="286" customFormat="1" ht="19.5" customHeight="1" x14ac:dyDescent="0.15">
      <c r="A23" s="289"/>
      <c r="B23" s="432">
        <v>42910</v>
      </c>
      <c r="C23" s="433" t="s">
        <v>316</v>
      </c>
      <c r="D23" s="489" t="s">
        <v>42</v>
      </c>
      <c r="E23" s="434">
        <v>1</v>
      </c>
      <c r="F23" s="435" t="s">
        <v>317</v>
      </c>
      <c r="G23" s="436" t="s">
        <v>80</v>
      </c>
      <c r="H23" s="434" t="s">
        <v>81</v>
      </c>
      <c r="I23" s="284"/>
      <c r="J23" s="285"/>
      <c r="K23" s="284"/>
      <c r="L23" s="285"/>
      <c r="M23" s="284"/>
      <c r="N23" s="285"/>
      <c r="O23" s="284"/>
      <c r="P23" s="285"/>
      <c r="Q23" s="284"/>
      <c r="R23" s="285"/>
      <c r="S23" s="372">
        <v>8</v>
      </c>
      <c r="T23" s="373" t="s">
        <v>175</v>
      </c>
      <c r="U23" s="284"/>
      <c r="V23" s="285"/>
      <c r="W23" s="284"/>
      <c r="X23" s="285"/>
      <c r="Y23" s="284"/>
      <c r="Z23" s="285"/>
      <c r="AA23" s="284"/>
      <c r="AB23" s="285"/>
      <c r="AC23" s="284"/>
      <c r="AD23" s="285"/>
      <c r="AE23" s="284"/>
      <c r="AF23" s="285"/>
      <c r="AG23" s="284"/>
      <c r="AH23" s="285"/>
      <c r="AI23" s="284"/>
      <c r="AJ23" s="285"/>
      <c r="AK23" s="284"/>
      <c r="AL23" s="285"/>
      <c r="AN23" s="286">
        <f t="shared" si="15"/>
        <v>0</v>
      </c>
      <c r="AO23" s="286">
        <f t="shared" si="16"/>
        <v>0</v>
      </c>
      <c r="AP23" s="286">
        <f t="shared" si="17"/>
        <v>0</v>
      </c>
      <c r="AQ23" s="286">
        <f t="shared" si="18"/>
        <v>0</v>
      </c>
      <c r="AR23" s="286">
        <f t="shared" si="19"/>
        <v>0</v>
      </c>
      <c r="AS23" s="286">
        <f t="shared" si="20"/>
        <v>1</v>
      </c>
      <c r="AT23" s="286">
        <f t="shared" si="21"/>
        <v>0</v>
      </c>
      <c r="AU23" s="286">
        <f t="shared" si="22"/>
        <v>0</v>
      </c>
      <c r="AV23" s="286">
        <f t="shared" si="23"/>
        <v>0</v>
      </c>
      <c r="AW23" s="286">
        <f t="shared" si="24"/>
        <v>0</v>
      </c>
      <c r="AX23" s="286">
        <f t="shared" si="25"/>
        <v>0</v>
      </c>
      <c r="AY23" s="286">
        <f t="shared" si="26"/>
        <v>0</v>
      </c>
      <c r="AZ23" s="286">
        <f t="shared" si="27"/>
        <v>0</v>
      </c>
      <c r="BA23" s="286">
        <f t="shared" si="28"/>
        <v>0</v>
      </c>
      <c r="BB23" s="286">
        <f t="shared" si="29"/>
        <v>0</v>
      </c>
      <c r="BC23" s="287"/>
      <c r="BD23" s="287"/>
      <c r="BE23" s="287"/>
      <c r="BF23" s="287"/>
      <c r="BG23" s="287"/>
      <c r="BH23" s="287"/>
      <c r="BI23" s="287"/>
      <c r="BJ23" s="287"/>
      <c r="BK23" s="287"/>
    </row>
    <row r="24" spans="1:63" s="286" customFormat="1" ht="19.5" customHeight="1" x14ac:dyDescent="0.15">
      <c r="A24" s="289"/>
      <c r="B24" s="432">
        <v>42917</v>
      </c>
      <c r="C24" s="433" t="s">
        <v>316</v>
      </c>
      <c r="D24" s="489" t="s">
        <v>42</v>
      </c>
      <c r="E24" s="434">
        <v>2</v>
      </c>
      <c r="F24" s="435" t="s">
        <v>368</v>
      </c>
      <c r="G24" s="436" t="s">
        <v>80</v>
      </c>
      <c r="H24" s="434" t="s">
        <v>81</v>
      </c>
      <c r="I24" s="284"/>
      <c r="J24" s="285"/>
      <c r="K24" s="284"/>
      <c r="L24" s="285"/>
      <c r="M24" s="284"/>
      <c r="N24" s="285"/>
      <c r="O24" s="284"/>
      <c r="P24" s="285"/>
      <c r="Q24" s="284"/>
      <c r="R24" s="285"/>
      <c r="S24" s="372">
        <v>6</v>
      </c>
      <c r="T24" s="373" t="s">
        <v>175</v>
      </c>
      <c r="U24" s="284"/>
      <c r="V24" s="285"/>
      <c r="W24" s="284"/>
      <c r="X24" s="285"/>
      <c r="Y24" s="284"/>
      <c r="Z24" s="285"/>
      <c r="AA24" s="284"/>
      <c r="AB24" s="285"/>
      <c r="AC24" s="284"/>
      <c r="AD24" s="285"/>
      <c r="AE24" s="284"/>
      <c r="AF24" s="285"/>
      <c r="AG24" s="284"/>
      <c r="AH24" s="285"/>
      <c r="AI24" s="284"/>
      <c r="AJ24" s="285"/>
      <c r="AK24" s="284"/>
      <c r="AL24" s="285"/>
      <c r="BC24" s="287"/>
      <c r="BD24" s="287"/>
      <c r="BE24" s="287"/>
      <c r="BF24" s="287"/>
      <c r="BG24" s="287"/>
      <c r="BH24" s="287"/>
      <c r="BI24" s="287"/>
      <c r="BJ24" s="287"/>
      <c r="BK24" s="287"/>
    </row>
    <row r="25" spans="1:63" s="286" customFormat="1" ht="19.5" customHeight="1" x14ac:dyDescent="0.15">
      <c r="A25" s="289"/>
      <c r="B25" s="425" t="s">
        <v>318</v>
      </c>
      <c r="C25" s="426" t="s">
        <v>295</v>
      </c>
      <c r="D25" s="427" t="s">
        <v>10</v>
      </c>
      <c r="E25" s="428">
        <v>2</v>
      </c>
      <c r="F25" s="429" t="s">
        <v>141</v>
      </c>
      <c r="G25" s="430" t="s">
        <v>128</v>
      </c>
      <c r="H25" s="428" t="s">
        <v>45</v>
      </c>
      <c r="I25" s="284"/>
      <c r="J25" s="285"/>
      <c r="K25" s="284"/>
      <c r="L25" s="285" t="s">
        <v>372</v>
      </c>
      <c r="M25" s="372">
        <v>30</v>
      </c>
      <c r="N25" s="373" t="s">
        <v>357</v>
      </c>
      <c r="O25" s="372">
        <v>23</v>
      </c>
      <c r="P25" s="373" t="s">
        <v>357</v>
      </c>
      <c r="Q25" s="284"/>
      <c r="R25" s="285"/>
      <c r="S25" s="372">
        <v>10</v>
      </c>
      <c r="T25" s="373" t="s">
        <v>357</v>
      </c>
      <c r="U25" s="372">
        <v>43</v>
      </c>
      <c r="V25" s="373" t="s">
        <v>357</v>
      </c>
      <c r="W25" s="284"/>
      <c r="X25" s="285"/>
      <c r="Y25" s="372">
        <v>10</v>
      </c>
      <c r="Z25" s="373" t="s">
        <v>356</v>
      </c>
      <c r="AA25" s="284"/>
      <c r="AB25" s="285"/>
      <c r="AC25" s="372">
        <v>9</v>
      </c>
      <c r="AD25" s="373" t="s">
        <v>355</v>
      </c>
      <c r="AE25" s="372">
        <v>10</v>
      </c>
      <c r="AF25" s="373" t="s">
        <v>355</v>
      </c>
      <c r="AG25" s="284"/>
      <c r="AH25" s="285"/>
      <c r="AI25" s="372">
        <v>11</v>
      </c>
      <c r="AJ25" s="373" t="s">
        <v>355</v>
      </c>
      <c r="AK25" s="284"/>
      <c r="AL25" s="285"/>
      <c r="AN25" s="286">
        <f t="shared" si="15"/>
        <v>0</v>
      </c>
      <c r="AO25" s="286">
        <f t="shared" si="16"/>
        <v>0</v>
      </c>
      <c r="AP25" s="286">
        <f t="shared" si="17"/>
        <v>1</v>
      </c>
      <c r="AQ25" s="286">
        <f t="shared" si="18"/>
        <v>1</v>
      </c>
      <c r="AR25" s="286">
        <f t="shared" si="19"/>
        <v>0</v>
      </c>
      <c r="AS25" s="286">
        <f t="shared" si="20"/>
        <v>1</v>
      </c>
      <c r="AT25" s="286">
        <f t="shared" si="21"/>
        <v>1</v>
      </c>
      <c r="AU25" s="286">
        <f t="shared" si="22"/>
        <v>0</v>
      </c>
      <c r="AV25" s="286">
        <f t="shared" si="23"/>
        <v>1</v>
      </c>
      <c r="AW25" s="286">
        <f t="shared" si="24"/>
        <v>0</v>
      </c>
      <c r="AX25" s="286">
        <f t="shared" si="25"/>
        <v>1</v>
      </c>
      <c r="AY25" s="286">
        <f t="shared" si="26"/>
        <v>1</v>
      </c>
      <c r="AZ25" s="286">
        <f t="shared" si="27"/>
        <v>0</v>
      </c>
      <c r="BA25" s="286">
        <f t="shared" si="28"/>
        <v>1</v>
      </c>
      <c r="BB25" s="286">
        <f t="shared" si="29"/>
        <v>0</v>
      </c>
      <c r="BC25" s="287"/>
      <c r="BD25" s="287"/>
      <c r="BE25" s="287"/>
      <c r="BF25" s="287"/>
      <c r="BG25" s="287"/>
      <c r="BH25" s="287"/>
      <c r="BI25" s="287"/>
      <c r="BJ25" s="287"/>
      <c r="BK25" s="287"/>
    </row>
    <row r="26" spans="1:63" s="286" customFormat="1" ht="19.5" customHeight="1" x14ac:dyDescent="0.15">
      <c r="A26" s="289"/>
      <c r="B26" s="450" t="s">
        <v>319</v>
      </c>
      <c r="C26" s="448" t="s">
        <v>298</v>
      </c>
      <c r="D26" s="444" t="s">
        <v>10</v>
      </c>
      <c r="E26" s="445">
        <v>4</v>
      </c>
      <c r="F26" s="446" t="s">
        <v>130</v>
      </c>
      <c r="G26" s="449" t="s">
        <v>322</v>
      </c>
      <c r="H26" s="445" t="s">
        <v>225</v>
      </c>
      <c r="I26" s="284"/>
      <c r="J26" s="285"/>
      <c r="K26" s="284"/>
      <c r="L26" s="285"/>
      <c r="M26" s="284"/>
      <c r="N26" s="285"/>
      <c r="O26" s="284"/>
      <c r="P26" s="285"/>
      <c r="Q26" s="284"/>
      <c r="R26" s="285"/>
      <c r="S26" s="284"/>
      <c r="T26" s="285"/>
      <c r="U26" s="284"/>
      <c r="V26" s="285"/>
      <c r="W26" s="284"/>
      <c r="X26" s="285"/>
      <c r="Y26" s="284"/>
      <c r="Z26" s="285"/>
      <c r="AA26" s="284"/>
      <c r="AB26" s="285"/>
      <c r="AC26" s="284"/>
      <c r="AD26" s="285"/>
      <c r="AE26" s="284"/>
      <c r="AF26" s="285"/>
      <c r="AG26" s="284"/>
      <c r="AH26" s="285"/>
      <c r="AI26" s="284"/>
      <c r="AJ26" s="285"/>
      <c r="AK26" s="284"/>
      <c r="AL26" s="285"/>
      <c r="AN26" s="286">
        <f t="shared" si="15"/>
        <v>0</v>
      </c>
      <c r="AO26" s="286">
        <f t="shared" si="16"/>
        <v>0</v>
      </c>
      <c r="AP26" s="286">
        <f t="shared" si="17"/>
        <v>0</v>
      </c>
      <c r="AQ26" s="286">
        <f t="shared" si="18"/>
        <v>0</v>
      </c>
      <c r="AR26" s="286">
        <f t="shared" si="19"/>
        <v>0</v>
      </c>
      <c r="AS26" s="286">
        <f t="shared" si="20"/>
        <v>0</v>
      </c>
      <c r="AT26" s="286">
        <f t="shared" si="21"/>
        <v>0</v>
      </c>
      <c r="AU26" s="286">
        <f t="shared" si="22"/>
        <v>0</v>
      </c>
      <c r="AV26" s="286">
        <f t="shared" si="23"/>
        <v>0</v>
      </c>
      <c r="AW26" s="286">
        <f t="shared" si="24"/>
        <v>0</v>
      </c>
      <c r="AX26" s="286">
        <f t="shared" si="25"/>
        <v>0</v>
      </c>
      <c r="AY26" s="286">
        <f t="shared" si="26"/>
        <v>0</v>
      </c>
      <c r="AZ26" s="286">
        <f t="shared" si="27"/>
        <v>0</v>
      </c>
      <c r="BA26" s="286">
        <f t="shared" si="28"/>
        <v>0</v>
      </c>
      <c r="BB26" s="286">
        <f t="shared" si="29"/>
        <v>0</v>
      </c>
      <c r="BC26" s="287"/>
      <c r="BD26" s="287"/>
      <c r="BE26" s="287"/>
      <c r="BF26" s="287"/>
      <c r="BG26" s="287"/>
      <c r="BH26" s="287"/>
      <c r="BI26" s="287"/>
      <c r="BJ26" s="287"/>
      <c r="BK26" s="287"/>
    </row>
    <row r="27" spans="1:63" s="286" customFormat="1" ht="19.5" customHeight="1" x14ac:dyDescent="0.15">
      <c r="A27" s="504"/>
      <c r="B27" s="511" t="s">
        <v>320</v>
      </c>
      <c r="C27" s="512" t="s">
        <v>321</v>
      </c>
      <c r="D27" s="513" t="s">
        <v>10</v>
      </c>
      <c r="E27" s="514"/>
      <c r="F27" s="515" t="s">
        <v>116</v>
      </c>
      <c r="G27" s="516" t="s">
        <v>99</v>
      </c>
      <c r="H27" s="514" t="s">
        <v>45</v>
      </c>
      <c r="I27" s="372">
        <v>69</v>
      </c>
      <c r="J27" s="373" t="s">
        <v>357</v>
      </c>
      <c r="K27" s="284"/>
      <c r="L27" s="285"/>
      <c r="M27" s="372"/>
      <c r="N27" s="373" t="s">
        <v>209</v>
      </c>
      <c r="O27" s="284"/>
      <c r="P27" s="285"/>
      <c r="Q27" s="284"/>
      <c r="R27" s="285"/>
      <c r="S27" s="372">
        <v>48</v>
      </c>
      <c r="T27" s="373" t="s">
        <v>357</v>
      </c>
      <c r="U27" s="284"/>
      <c r="V27" s="285"/>
      <c r="W27" s="284"/>
      <c r="X27" s="285"/>
      <c r="Y27" s="372">
        <v>7</v>
      </c>
      <c r="Z27" s="373" t="s">
        <v>194</v>
      </c>
      <c r="AA27" s="284"/>
      <c r="AB27" s="285"/>
      <c r="AC27" s="372">
        <v>3</v>
      </c>
      <c r="AD27" s="373" t="s">
        <v>195</v>
      </c>
      <c r="AE27" s="372">
        <v>8</v>
      </c>
      <c r="AF27" s="373" t="s">
        <v>196</v>
      </c>
      <c r="AG27" s="284"/>
      <c r="AH27" s="285"/>
      <c r="AI27" s="284"/>
      <c r="AJ27" s="285"/>
      <c r="AK27" s="372">
        <v>4</v>
      </c>
      <c r="AL27" s="373" t="s">
        <v>374</v>
      </c>
      <c r="AN27" s="286">
        <f t="shared" si="15"/>
        <v>1</v>
      </c>
      <c r="AO27" s="286">
        <f t="shared" si="16"/>
        <v>0</v>
      </c>
      <c r="AP27" s="286">
        <f t="shared" si="17"/>
        <v>0</v>
      </c>
      <c r="AQ27" s="286">
        <f t="shared" si="18"/>
        <v>0</v>
      </c>
      <c r="AR27" s="286">
        <f t="shared" si="19"/>
        <v>0</v>
      </c>
      <c r="AS27" s="286">
        <f t="shared" si="20"/>
        <v>1</v>
      </c>
      <c r="AT27" s="286">
        <f t="shared" si="21"/>
        <v>0</v>
      </c>
      <c r="AU27" s="286">
        <f t="shared" si="22"/>
        <v>0</v>
      </c>
      <c r="AV27" s="286">
        <f t="shared" si="23"/>
        <v>1</v>
      </c>
      <c r="AW27" s="286">
        <f t="shared" si="24"/>
        <v>0</v>
      </c>
      <c r="AX27" s="286">
        <f t="shared" si="25"/>
        <v>1</v>
      </c>
      <c r="AY27" s="286">
        <f t="shared" si="26"/>
        <v>1</v>
      </c>
      <c r="AZ27" s="286">
        <f t="shared" si="27"/>
        <v>0</v>
      </c>
      <c r="BA27" s="286">
        <f t="shared" si="28"/>
        <v>0</v>
      </c>
      <c r="BB27" s="286">
        <f t="shared" si="29"/>
        <v>1</v>
      </c>
      <c r="BC27" s="287"/>
      <c r="BD27" s="287"/>
      <c r="BE27" s="287"/>
      <c r="BF27" s="287"/>
      <c r="BG27" s="287"/>
      <c r="BH27" s="287"/>
      <c r="BI27" s="287"/>
      <c r="BJ27" s="287"/>
      <c r="BK27" s="287"/>
    </row>
    <row r="28" spans="1:63" s="286" customFormat="1" ht="19.5" customHeight="1" x14ac:dyDescent="0.15">
      <c r="A28" s="289"/>
      <c r="B28" s="470" t="s">
        <v>320</v>
      </c>
      <c r="C28" s="471" t="s">
        <v>323</v>
      </c>
      <c r="D28" s="472" t="s">
        <v>10</v>
      </c>
      <c r="E28" s="473">
        <v>1</v>
      </c>
      <c r="F28" s="474" t="s">
        <v>324</v>
      </c>
      <c r="G28" s="475" t="s">
        <v>80</v>
      </c>
      <c r="H28" s="473" t="s">
        <v>81</v>
      </c>
      <c r="I28" s="284"/>
      <c r="J28" s="285"/>
      <c r="K28" s="409"/>
      <c r="L28" s="285"/>
      <c r="M28" s="284"/>
      <c r="N28" s="285"/>
      <c r="O28" s="284"/>
      <c r="P28" s="285"/>
      <c r="Q28" s="284"/>
      <c r="R28" s="285"/>
      <c r="S28" s="284"/>
      <c r="T28" s="285"/>
      <c r="U28" s="284"/>
      <c r="V28" s="285"/>
      <c r="W28" s="284"/>
      <c r="X28" s="285"/>
      <c r="Y28" s="284"/>
      <c r="Z28" s="285"/>
      <c r="AA28" s="284"/>
      <c r="AB28" s="285"/>
      <c r="AC28" s="284"/>
      <c r="AD28" s="285"/>
      <c r="AE28" s="284"/>
      <c r="AF28" s="285"/>
      <c r="AG28" s="284"/>
      <c r="AH28" s="285"/>
      <c r="AI28" s="284"/>
      <c r="AJ28" s="285"/>
      <c r="AK28" s="284"/>
      <c r="AL28" s="285"/>
      <c r="AM28" s="307"/>
      <c r="AN28" s="286">
        <f t="shared" si="15"/>
        <v>0</v>
      </c>
      <c r="AO28" s="286">
        <f t="shared" si="16"/>
        <v>0</v>
      </c>
      <c r="AP28" s="286">
        <f t="shared" si="17"/>
        <v>0</v>
      </c>
      <c r="AQ28" s="286">
        <f t="shared" si="18"/>
        <v>0</v>
      </c>
      <c r="AR28" s="286">
        <f t="shared" si="19"/>
        <v>0</v>
      </c>
      <c r="AS28" s="286">
        <f t="shared" si="20"/>
        <v>0</v>
      </c>
      <c r="AT28" s="286">
        <f t="shared" si="21"/>
        <v>0</v>
      </c>
      <c r="AU28" s="286">
        <f t="shared" si="22"/>
        <v>0</v>
      </c>
      <c r="AV28" s="286">
        <f t="shared" si="23"/>
        <v>0</v>
      </c>
      <c r="AW28" s="286">
        <f t="shared" si="24"/>
        <v>0</v>
      </c>
      <c r="AX28" s="286">
        <f t="shared" si="25"/>
        <v>0</v>
      </c>
      <c r="AY28" s="286">
        <f t="shared" si="26"/>
        <v>0</v>
      </c>
      <c r="AZ28" s="286">
        <f t="shared" si="27"/>
        <v>0</v>
      </c>
      <c r="BA28" s="286">
        <f t="shared" si="28"/>
        <v>0</v>
      </c>
      <c r="BB28" s="286">
        <f t="shared" si="29"/>
        <v>0</v>
      </c>
      <c r="BC28" s="287"/>
      <c r="BD28" s="287"/>
      <c r="BE28" s="287"/>
      <c r="BF28" s="287"/>
      <c r="BG28" s="287"/>
      <c r="BH28" s="287"/>
      <c r="BI28" s="287"/>
      <c r="BJ28" s="287"/>
      <c r="BK28" s="287"/>
    </row>
    <row r="29" spans="1:63" s="286" customFormat="1" ht="19.5" customHeight="1" x14ac:dyDescent="0.15">
      <c r="A29" s="289"/>
      <c r="B29" s="431" t="s">
        <v>325</v>
      </c>
      <c r="C29" s="426" t="s">
        <v>295</v>
      </c>
      <c r="D29" s="427" t="s">
        <v>10</v>
      </c>
      <c r="E29" s="428">
        <v>3</v>
      </c>
      <c r="F29" s="429" t="s">
        <v>238</v>
      </c>
      <c r="G29" s="430" t="s">
        <v>128</v>
      </c>
      <c r="H29" s="428" t="s">
        <v>45</v>
      </c>
      <c r="I29" s="372">
        <v>10</v>
      </c>
      <c r="J29" s="373" t="s">
        <v>276</v>
      </c>
      <c r="K29" s="284"/>
      <c r="L29" s="285"/>
      <c r="M29" s="372">
        <v>20</v>
      </c>
      <c r="N29" s="373" t="s">
        <v>276</v>
      </c>
      <c r="O29" s="372">
        <v>14</v>
      </c>
      <c r="P29" s="373" t="s">
        <v>276</v>
      </c>
      <c r="Q29" s="284"/>
      <c r="R29" s="285"/>
      <c r="S29" s="372">
        <v>4</v>
      </c>
      <c r="T29" s="373" t="s">
        <v>276</v>
      </c>
      <c r="U29" s="372">
        <v>31</v>
      </c>
      <c r="V29" s="373" t="s">
        <v>276</v>
      </c>
      <c r="W29" s="284"/>
      <c r="X29" s="285"/>
      <c r="Y29" s="372">
        <v>11</v>
      </c>
      <c r="Z29" s="373" t="s">
        <v>356</v>
      </c>
      <c r="AA29" s="372">
        <v>8</v>
      </c>
      <c r="AB29" s="373" t="s">
        <v>356</v>
      </c>
      <c r="AC29" s="372">
        <v>9</v>
      </c>
      <c r="AD29" s="373" t="s">
        <v>355</v>
      </c>
      <c r="AE29" s="284"/>
      <c r="AF29" s="285"/>
      <c r="AG29" s="284"/>
      <c r="AH29" s="285"/>
      <c r="AI29" s="284"/>
      <c r="AJ29" s="285"/>
      <c r="AK29" s="284"/>
      <c r="AL29" s="285"/>
      <c r="AN29" s="286">
        <f t="shared" si="15"/>
        <v>1</v>
      </c>
      <c r="AO29" s="286">
        <f t="shared" si="16"/>
        <v>0</v>
      </c>
      <c r="AP29" s="286">
        <f t="shared" si="17"/>
        <v>1</v>
      </c>
      <c r="AQ29" s="286">
        <f t="shared" si="18"/>
        <v>1</v>
      </c>
      <c r="AR29" s="286">
        <f t="shared" si="19"/>
        <v>0</v>
      </c>
      <c r="AS29" s="286">
        <f t="shared" si="20"/>
        <v>1</v>
      </c>
      <c r="AT29" s="286">
        <f t="shared" si="21"/>
        <v>1</v>
      </c>
      <c r="AU29" s="286">
        <f t="shared" si="22"/>
        <v>0</v>
      </c>
      <c r="AV29" s="286">
        <f t="shared" si="23"/>
        <v>1</v>
      </c>
      <c r="AW29" s="286">
        <f t="shared" si="24"/>
        <v>1</v>
      </c>
      <c r="AX29" s="286">
        <f t="shared" si="25"/>
        <v>1</v>
      </c>
      <c r="AY29" s="286">
        <f t="shared" si="26"/>
        <v>0</v>
      </c>
      <c r="AZ29" s="286">
        <f t="shared" si="27"/>
        <v>0</v>
      </c>
      <c r="BA29" s="286">
        <f t="shared" si="28"/>
        <v>0</v>
      </c>
      <c r="BB29" s="286">
        <f t="shared" si="29"/>
        <v>0</v>
      </c>
      <c r="BC29" s="287"/>
      <c r="BD29" s="287"/>
      <c r="BE29" s="287"/>
      <c r="BF29" s="287"/>
      <c r="BG29" s="287"/>
      <c r="BH29" s="287"/>
      <c r="BI29" s="287"/>
      <c r="BJ29" s="287"/>
      <c r="BK29" s="287"/>
    </row>
    <row r="30" spans="1:63" s="286" customFormat="1" ht="19.5" customHeight="1" x14ac:dyDescent="0.15">
      <c r="A30" s="289"/>
      <c r="B30" s="481" t="s">
        <v>326</v>
      </c>
      <c r="C30" s="482" t="s">
        <v>45</v>
      </c>
      <c r="D30" s="483" t="s">
        <v>10</v>
      </c>
      <c r="E30" s="484">
        <v>1</v>
      </c>
      <c r="F30" s="485" t="s">
        <v>327</v>
      </c>
      <c r="G30" s="486" t="s">
        <v>92</v>
      </c>
      <c r="H30" s="484" t="s">
        <v>45</v>
      </c>
      <c r="I30" s="284"/>
      <c r="J30" s="285"/>
      <c r="K30" s="284"/>
      <c r="L30" s="285"/>
      <c r="M30" s="372">
        <v>71</v>
      </c>
      <c r="N30" s="373" t="s">
        <v>276</v>
      </c>
      <c r="O30" s="284"/>
      <c r="P30" s="285"/>
      <c r="Q30" s="284"/>
      <c r="R30" s="285"/>
      <c r="S30" s="372">
        <v>36</v>
      </c>
      <c r="T30" s="373" t="s">
        <v>276</v>
      </c>
      <c r="U30" s="284"/>
      <c r="V30" s="285"/>
      <c r="W30" s="284"/>
      <c r="X30" s="285"/>
      <c r="Y30" s="284"/>
      <c r="Z30" s="285"/>
      <c r="AA30" s="284"/>
      <c r="AB30" s="285"/>
      <c r="AC30" s="284"/>
      <c r="AD30" s="285"/>
      <c r="AE30" s="284"/>
      <c r="AF30" s="285"/>
      <c r="AG30" s="284"/>
      <c r="AH30" s="285"/>
      <c r="AI30" s="284"/>
      <c r="AJ30" s="285"/>
      <c r="AK30" s="284"/>
      <c r="AL30" s="285"/>
      <c r="AN30" s="286">
        <f t="shared" si="15"/>
        <v>0</v>
      </c>
      <c r="AO30" s="286">
        <f t="shared" si="16"/>
        <v>0</v>
      </c>
      <c r="AP30" s="286">
        <f t="shared" si="17"/>
        <v>1</v>
      </c>
      <c r="AQ30" s="286">
        <f t="shared" si="18"/>
        <v>0</v>
      </c>
      <c r="AR30" s="286">
        <f t="shared" si="19"/>
        <v>0</v>
      </c>
      <c r="AS30" s="286">
        <f t="shared" si="20"/>
        <v>1</v>
      </c>
      <c r="AT30" s="286">
        <f t="shared" si="21"/>
        <v>0</v>
      </c>
      <c r="AU30" s="286">
        <f t="shared" si="22"/>
        <v>0</v>
      </c>
      <c r="AV30" s="286">
        <f t="shared" si="23"/>
        <v>0</v>
      </c>
      <c r="AW30" s="286">
        <f t="shared" si="24"/>
        <v>0</v>
      </c>
      <c r="AX30" s="286">
        <f t="shared" si="25"/>
        <v>0</v>
      </c>
      <c r="AY30" s="286">
        <f t="shared" si="26"/>
        <v>0</v>
      </c>
      <c r="AZ30" s="286">
        <f t="shared" si="27"/>
        <v>0</v>
      </c>
      <c r="BA30" s="286">
        <f t="shared" si="28"/>
        <v>0</v>
      </c>
      <c r="BB30" s="286">
        <f t="shared" si="29"/>
        <v>0</v>
      </c>
      <c r="BC30" s="287"/>
      <c r="BD30" s="287"/>
      <c r="BE30" s="287"/>
      <c r="BF30" s="287"/>
      <c r="BG30" s="287"/>
      <c r="BH30" s="287"/>
      <c r="BI30" s="287"/>
      <c r="BJ30" s="287"/>
      <c r="BK30" s="287"/>
    </row>
    <row r="31" spans="1:63" s="286" customFormat="1" ht="19.5" customHeight="1" x14ac:dyDescent="0.15">
      <c r="A31" s="289"/>
      <c r="B31" s="487" t="s">
        <v>329</v>
      </c>
      <c r="C31" s="482" t="s">
        <v>45</v>
      </c>
      <c r="D31" s="483" t="s">
        <v>10</v>
      </c>
      <c r="E31" s="484">
        <v>2</v>
      </c>
      <c r="F31" s="485" t="s">
        <v>328</v>
      </c>
      <c r="G31" s="486" t="s">
        <v>92</v>
      </c>
      <c r="H31" s="484" t="s">
        <v>45</v>
      </c>
      <c r="I31" s="284"/>
      <c r="J31" s="285"/>
      <c r="K31" s="409"/>
      <c r="L31" s="285"/>
      <c r="M31" s="372">
        <v>68</v>
      </c>
      <c r="N31" s="373" t="s">
        <v>276</v>
      </c>
      <c r="O31" s="284"/>
      <c r="P31" s="285"/>
      <c r="Q31" s="284"/>
      <c r="R31" s="285"/>
      <c r="S31" s="372">
        <v>24</v>
      </c>
      <c r="T31" s="373" t="s">
        <v>276</v>
      </c>
      <c r="U31" s="284"/>
      <c r="V31" s="285"/>
      <c r="W31" s="284"/>
      <c r="X31" s="285"/>
      <c r="Y31" s="284"/>
      <c r="Z31" s="285"/>
      <c r="AA31" s="284"/>
      <c r="AB31" s="285"/>
      <c r="AC31" s="284"/>
      <c r="AD31" s="285"/>
      <c r="AE31" s="284"/>
      <c r="AF31" s="285"/>
      <c r="AG31" s="284"/>
      <c r="AH31" s="285"/>
      <c r="AI31" s="284"/>
      <c r="AJ31" s="285"/>
      <c r="AK31" s="284"/>
      <c r="AL31" s="285"/>
      <c r="AN31" s="286">
        <f t="shared" si="15"/>
        <v>0</v>
      </c>
      <c r="AO31" s="286">
        <f t="shared" si="16"/>
        <v>0</v>
      </c>
      <c r="AP31" s="286">
        <f t="shared" si="17"/>
        <v>1</v>
      </c>
      <c r="AQ31" s="286">
        <f t="shared" si="18"/>
        <v>0</v>
      </c>
      <c r="AR31" s="286">
        <f t="shared" si="19"/>
        <v>0</v>
      </c>
      <c r="AS31" s="286">
        <f t="shared" si="20"/>
        <v>1</v>
      </c>
      <c r="AT31" s="286">
        <f t="shared" si="21"/>
        <v>0</v>
      </c>
      <c r="AU31" s="286">
        <f t="shared" si="22"/>
        <v>0</v>
      </c>
      <c r="AV31" s="286">
        <f t="shared" si="23"/>
        <v>0</v>
      </c>
      <c r="AW31" s="286">
        <f t="shared" si="24"/>
        <v>0</v>
      </c>
      <c r="AX31" s="286">
        <f t="shared" si="25"/>
        <v>0</v>
      </c>
      <c r="AY31" s="286">
        <f t="shared" si="26"/>
        <v>0</v>
      </c>
      <c r="AZ31" s="286">
        <f t="shared" si="27"/>
        <v>0</v>
      </c>
      <c r="BA31" s="286">
        <f t="shared" si="28"/>
        <v>0</v>
      </c>
      <c r="BB31" s="286">
        <f t="shared" si="29"/>
        <v>0</v>
      </c>
      <c r="BC31" s="287"/>
      <c r="BD31" s="287"/>
      <c r="BE31" s="287"/>
      <c r="BF31" s="287"/>
      <c r="BG31" s="287"/>
      <c r="BH31" s="287"/>
      <c r="BI31" s="287"/>
      <c r="BJ31" s="287"/>
      <c r="BK31" s="287"/>
    </row>
    <row r="32" spans="1:63" s="286" customFormat="1" ht="19.5" customHeight="1" x14ac:dyDescent="0.15">
      <c r="A32" s="289"/>
      <c r="B32" s="476" t="s">
        <v>329</v>
      </c>
      <c r="C32" s="471" t="s">
        <v>330</v>
      </c>
      <c r="D32" s="477" t="s">
        <v>10</v>
      </c>
      <c r="E32" s="478">
        <v>2</v>
      </c>
      <c r="F32" s="479" t="s">
        <v>261</v>
      </c>
      <c r="G32" s="480" t="s">
        <v>80</v>
      </c>
      <c r="H32" s="478" t="s">
        <v>81</v>
      </c>
      <c r="I32" s="284"/>
      <c r="J32" s="285"/>
      <c r="K32" s="284"/>
      <c r="L32" s="285"/>
      <c r="M32" s="284"/>
      <c r="N32" s="285"/>
      <c r="O32" s="284"/>
      <c r="P32" s="285"/>
      <c r="Q32" s="284"/>
      <c r="R32" s="285"/>
      <c r="S32" s="284"/>
      <c r="T32" s="285"/>
      <c r="U32" s="284"/>
      <c r="V32" s="285"/>
      <c r="W32" s="284"/>
      <c r="X32" s="285"/>
      <c r="Y32" s="284"/>
      <c r="Z32" s="285"/>
      <c r="AA32" s="284"/>
      <c r="AB32" s="285"/>
      <c r="AC32" s="284"/>
      <c r="AD32" s="285"/>
      <c r="AE32" s="284"/>
      <c r="AF32" s="285"/>
      <c r="AG32" s="284"/>
      <c r="AH32" s="285"/>
      <c r="AI32" s="284"/>
      <c r="AJ32" s="285"/>
      <c r="AK32" s="284"/>
      <c r="AL32" s="285"/>
      <c r="AN32" s="286">
        <f t="shared" si="15"/>
        <v>0</v>
      </c>
      <c r="AO32" s="286">
        <f t="shared" si="16"/>
        <v>0</v>
      </c>
      <c r="AP32" s="286">
        <f t="shared" si="17"/>
        <v>0</v>
      </c>
      <c r="AQ32" s="286">
        <f t="shared" si="18"/>
        <v>0</v>
      </c>
      <c r="AR32" s="286">
        <f t="shared" si="19"/>
        <v>0</v>
      </c>
      <c r="AS32" s="286">
        <f t="shared" si="20"/>
        <v>0</v>
      </c>
      <c r="AT32" s="286">
        <f t="shared" si="21"/>
        <v>0</v>
      </c>
      <c r="AU32" s="286">
        <f t="shared" si="22"/>
        <v>0</v>
      </c>
      <c r="AV32" s="286">
        <f t="shared" si="23"/>
        <v>0</v>
      </c>
      <c r="AW32" s="286">
        <f t="shared" si="24"/>
        <v>0</v>
      </c>
      <c r="AX32" s="286">
        <f t="shared" si="25"/>
        <v>0</v>
      </c>
      <c r="AY32" s="286">
        <f t="shared" si="26"/>
        <v>0</v>
      </c>
      <c r="AZ32" s="286">
        <f t="shared" si="27"/>
        <v>0</v>
      </c>
      <c r="BA32" s="286">
        <f t="shared" si="28"/>
        <v>0</v>
      </c>
      <c r="BB32" s="286">
        <f t="shared" si="29"/>
        <v>0</v>
      </c>
      <c r="BC32" s="287"/>
      <c r="BD32" s="287"/>
      <c r="BE32" s="287"/>
      <c r="BF32" s="287"/>
      <c r="BG32" s="287"/>
      <c r="BH32" s="287"/>
      <c r="BI32" s="287"/>
      <c r="BJ32" s="287"/>
      <c r="BK32" s="287"/>
    </row>
    <row r="33" spans="1:63" s="286" customFormat="1" ht="19.5" customHeight="1" x14ac:dyDescent="0.15">
      <c r="A33" s="289"/>
      <c r="B33" s="442" t="s">
        <v>331</v>
      </c>
      <c r="C33" s="438" t="s">
        <v>295</v>
      </c>
      <c r="D33" s="488" t="s">
        <v>42</v>
      </c>
      <c r="E33" s="439">
        <v>4</v>
      </c>
      <c r="F33" s="440" t="s">
        <v>332</v>
      </c>
      <c r="G33" s="441" t="s">
        <v>128</v>
      </c>
      <c r="H33" s="439" t="s">
        <v>45</v>
      </c>
      <c r="I33" s="284"/>
      <c r="J33" s="285"/>
      <c r="K33" s="284"/>
      <c r="L33" s="285"/>
      <c r="M33" s="284"/>
      <c r="N33" s="285"/>
      <c r="O33" s="284"/>
      <c r="P33" s="285"/>
      <c r="Q33" s="284"/>
      <c r="R33" s="285"/>
      <c r="S33" s="284"/>
      <c r="T33" s="285"/>
      <c r="U33" s="409"/>
      <c r="V33" s="285"/>
      <c r="W33" s="284"/>
      <c r="X33" s="285"/>
      <c r="Y33" s="284"/>
      <c r="Z33" s="285"/>
      <c r="AA33" s="284"/>
      <c r="AB33" s="285"/>
      <c r="AC33" s="284"/>
      <c r="AD33" s="285"/>
      <c r="AE33" s="284"/>
      <c r="AF33" s="285"/>
      <c r="AG33" s="284"/>
      <c r="AH33" s="285"/>
      <c r="AI33" s="284"/>
      <c r="AJ33" s="285"/>
      <c r="AK33" s="284"/>
      <c r="AL33" s="285"/>
      <c r="AN33" s="286">
        <f t="shared" si="15"/>
        <v>0</v>
      </c>
      <c r="AO33" s="286">
        <f t="shared" si="16"/>
        <v>0</v>
      </c>
      <c r="AP33" s="286">
        <f t="shared" si="17"/>
        <v>0</v>
      </c>
      <c r="AQ33" s="286">
        <f t="shared" si="18"/>
        <v>0</v>
      </c>
      <c r="AR33" s="286">
        <f t="shared" si="19"/>
        <v>0</v>
      </c>
      <c r="AS33" s="286">
        <f t="shared" si="20"/>
        <v>0</v>
      </c>
      <c r="AT33" s="286">
        <f t="shared" si="21"/>
        <v>0</v>
      </c>
      <c r="AU33" s="286">
        <f t="shared" si="22"/>
        <v>0</v>
      </c>
      <c r="AV33" s="286">
        <f t="shared" si="23"/>
        <v>0</v>
      </c>
      <c r="AW33" s="286">
        <f t="shared" si="24"/>
        <v>0</v>
      </c>
      <c r="AX33" s="286">
        <f t="shared" si="25"/>
        <v>0</v>
      </c>
      <c r="AY33" s="286">
        <f t="shared" si="26"/>
        <v>0</v>
      </c>
      <c r="AZ33" s="286">
        <f t="shared" si="27"/>
        <v>0</v>
      </c>
      <c r="BA33" s="286">
        <f t="shared" si="28"/>
        <v>0</v>
      </c>
      <c r="BB33" s="286">
        <f t="shared" si="29"/>
        <v>0</v>
      </c>
      <c r="BC33" s="287"/>
      <c r="BD33" s="287"/>
      <c r="BE33" s="287"/>
      <c r="BF33" s="287"/>
      <c r="BG33" s="287"/>
      <c r="BH33" s="287"/>
      <c r="BI33" s="287"/>
      <c r="BJ33" s="287"/>
      <c r="BK33" s="287"/>
    </row>
    <row r="34" spans="1:63" s="286" customFormat="1" ht="19.5" customHeight="1" x14ac:dyDescent="0.15">
      <c r="A34" s="289"/>
      <c r="B34" s="470" t="s">
        <v>333</v>
      </c>
      <c r="C34" s="471" t="s">
        <v>330</v>
      </c>
      <c r="D34" s="472" t="s">
        <v>10</v>
      </c>
      <c r="E34" s="473">
        <v>3</v>
      </c>
      <c r="F34" s="474" t="s">
        <v>157</v>
      </c>
      <c r="G34" s="475" t="s">
        <v>80</v>
      </c>
      <c r="H34" s="473" t="s">
        <v>81</v>
      </c>
      <c r="I34" s="284"/>
      <c r="J34" s="285"/>
      <c r="K34" s="409"/>
      <c r="L34" s="285"/>
      <c r="M34" s="284"/>
      <c r="N34" s="285"/>
      <c r="O34" s="284"/>
      <c r="P34" s="285"/>
      <c r="Q34" s="284"/>
      <c r="R34" s="285"/>
      <c r="S34" s="372">
        <v>57</v>
      </c>
      <c r="T34" s="373" t="s">
        <v>357</v>
      </c>
      <c r="U34" s="284"/>
      <c r="V34" s="285"/>
      <c r="W34" s="284"/>
      <c r="X34" s="285"/>
      <c r="Y34" s="284"/>
      <c r="Z34" s="285"/>
      <c r="AA34" s="284"/>
      <c r="AB34" s="285"/>
      <c r="AC34" s="284"/>
      <c r="AD34" s="285"/>
      <c r="AE34" s="284"/>
      <c r="AF34" s="285"/>
      <c r="AG34" s="284"/>
      <c r="AH34" s="285"/>
      <c r="AI34" s="284"/>
      <c r="AJ34" s="285"/>
      <c r="AK34" s="284"/>
      <c r="AL34" s="285"/>
      <c r="AN34" s="286">
        <f t="shared" si="15"/>
        <v>0</v>
      </c>
      <c r="AO34" s="286">
        <f t="shared" si="16"/>
        <v>0</v>
      </c>
      <c r="AP34" s="286">
        <f t="shared" si="17"/>
        <v>0</v>
      </c>
      <c r="AQ34" s="286">
        <f t="shared" si="18"/>
        <v>0</v>
      </c>
      <c r="AR34" s="286">
        <f t="shared" si="19"/>
        <v>0</v>
      </c>
      <c r="AS34" s="286">
        <f t="shared" si="20"/>
        <v>1</v>
      </c>
      <c r="AT34" s="286">
        <f t="shared" si="21"/>
        <v>0</v>
      </c>
      <c r="AU34" s="286">
        <f t="shared" si="22"/>
        <v>0</v>
      </c>
      <c r="AV34" s="286">
        <f t="shared" si="23"/>
        <v>0</v>
      </c>
      <c r="AW34" s="286">
        <f t="shared" si="24"/>
        <v>0</v>
      </c>
      <c r="AX34" s="286">
        <f t="shared" si="25"/>
        <v>0</v>
      </c>
      <c r="AY34" s="286">
        <f t="shared" si="26"/>
        <v>0</v>
      </c>
      <c r="AZ34" s="286">
        <f t="shared" si="27"/>
        <v>0</v>
      </c>
      <c r="BA34" s="286">
        <f t="shared" si="28"/>
        <v>0</v>
      </c>
      <c r="BB34" s="286">
        <f t="shared" si="29"/>
        <v>0</v>
      </c>
      <c r="BC34" s="287"/>
      <c r="BD34" s="287"/>
      <c r="BE34" s="287"/>
      <c r="BF34" s="287"/>
      <c r="BG34" s="287"/>
      <c r="BH34" s="287"/>
      <c r="BI34" s="287"/>
      <c r="BJ34" s="287"/>
      <c r="BK34" s="287"/>
    </row>
    <row r="35" spans="1:63" s="286" customFormat="1" ht="19.5" customHeight="1" x14ac:dyDescent="0.15">
      <c r="A35" s="289"/>
      <c r="B35" s="437">
        <v>42980</v>
      </c>
      <c r="C35" s="438" t="s">
        <v>295</v>
      </c>
      <c r="D35" s="488" t="s">
        <v>42</v>
      </c>
      <c r="E35" s="439">
        <v>5</v>
      </c>
      <c r="F35" s="440" t="s">
        <v>341</v>
      </c>
      <c r="G35" s="441" t="s">
        <v>342</v>
      </c>
      <c r="H35" s="439" t="s">
        <v>45</v>
      </c>
      <c r="I35" s="372">
        <v>12</v>
      </c>
      <c r="J35" s="373" t="s">
        <v>208</v>
      </c>
      <c r="K35" s="409"/>
      <c r="L35" s="285"/>
      <c r="M35" s="284"/>
      <c r="N35" s="285"/>
      <c r="O35" s="284"/>
      <c r="P35" s="285"/>
      <c r="Q35" s="284"/>
      <c r="R35" s="285"/>
      <c r="S35" s="284"/>
      <c r="T35" s="285"/>
      <c r="U35" s="284"/>
      <c r="V35" s="285"/>
      <c r="W35" s="284"/>
      <c r="X35" s="285"/>
      <c r="Y35" s="284"/>
      <c r="Z35" s="285"/>
      <c r="AA35" s="372">
        <v>37</v>
      </c>
      <c r="AB35" s="373" t="s">
        <v>208</v>
      </c>
      <c r="AC35" s="284"/>
      <c r="AD35" s="285"/>
      <c r="AE35" s="284"/>
      <c r="AF35" s="285"/>
      <c r="AG35" s="284"/>
      <c r="AH35" s="285"/>
      <c r="AI35" s="284"/>
      <c r="AJ35" s="285"/>
      <c r="AK35" s="284"/>
      <c r="AL35" s="285"/>
      <c r="AN35" s="286">
        <f t="shared" si="15"/>
        <v>1</v>
      </c>
      <c r="AO35" s="286">
        <f t="shared" si="16"/>
        <v>0</v>
      </c>
      <c r="AP35" s="286">
        <f t="shared" si="17"/>
        <v>0</v>
      </c>
      <c r="AQ35" s="286">
        <f t="shared" si="18"/>
        <v>0</v>
      </c>
      <c r="AR35" s="286">
        <f t="shared" si="19"/>
        <v>0</v>
      </c>
      <c r="AS35" s="286">
        <f t="shared" si="20"/>
        <v>0</v>
      </c>
      <c r="AT35" s="286">
        <f t="shared" si="21"/>
        <v>0</v>
      </c>
      <c r="AU35" s="286">
        <f t="shared" si="22"/>
        <v>0</v>
      </c>
      <c r="AV35" s="286">
        <f t="shared" si="23"/>
        <v>0</v>
      </c>
      <c r="AW35" s="286">
        <f t="shared" si="24"/>
        <v>1</v>
      </c>
      <c r="AX35" s="286">
        <f t="shared" si="25"/>
        <v>0</v>
      </c>
      <c r="AY35" s="286">
        <f t="shared" si="26"/>
        <v>0</v>
      </c>
      <c r="AZ35" s="286">
        <f t="shared" si="27"/>
        <v>0</v>
      </c>
      <c r="BA35" s="286">
        <f t="shared" si="28"/>
        <v>0</v>
      </c>
      <c r="BB35" s="286">
        <f t="shared" si="29"/>
        <v>0</v>
      </c>
      <c r="BC35" s="287"/>
      <c r="BD35" s="287"/>
      <c r="BE35" s="287"/>
      <c r="BF35" s="287"/>
      <c r="BG35" s="287"/>
      <c r="BH35" s="287"/>
      <c r="BI35" s="287"/>
      <c r="BJ35" s="287"/>
      <c r="BK35" s="287"/>
    </row>
    <row r="36" spans="1:63" s="286" customFormat="1" ht="19.5" customHeight="1" x14ac:dyDescent="0.15">
      <c r="A36" s="289"/>
      <c r="B36" s="432">
        <v>42980</v>
      </c>
      <c r="C36" s="433" t="s">
        <v>316</v>
      </c>
      <c r="D36" s="489" t="s">
        <v>42</v>
      </c>
      <c r="E36" s="434">
        <v>3</v>
      </c>
      <c r="F36" s="435" t="s">
        <v>334</v>
      </c>
      <c r="G36" s="436" t="s">
        <v>80</v>
      </c>
      <c r="H36" s="434" t="s">
        <v>81</v>
      </c>
      <c r="I36" s="284"/>
      <c r="J36" s="285"/>
      <c r="K36" s="284"/>
      <c r="L36" s="285"/>
      <c r="M36" s="284"/>
      <c r="N36" s="285"/>
      <c r="O36" s="284"/>
      <c r="P36" s="285"/>
      <c r="Q36" s="284"/>
      <c r="R36" s="285"/>
      <c r="S36" s="372">
        <v>5</v>
      </c>
      <c r="T36" s="373" t="s">
        <v>276</v>
      </c>
      <c r="U36" s="284"/>
      <c r="V36" s="285"/>
      <c r="W36" s="284"/>
      <c r="X36" s="285"/>
      <c r="Y36" s="284"/>
      <c r="Z36" s="285"/>
      <c r="AA36" s="284"/>
      <c r="AB36" s="285"/>
      <c r="AC36" s="284"/>
      <c r="AD36" s="285"/>
      <c r="AE36" s="284"/>
      <c r="AF36" s="285"/>
      <c r="AG36" s="284"/>
      <c r="AH36" s="285"/>
      <c r="AI36" s="284"/>
      <c r="AJ36" s="285"/>
      <c r="AK36" s="284"/>
      <c r="AL36" s="285"/>
      <c r="AN36" s="286">
        <f t="shared" si="15"/>
        <v>0</v>
      </c>
      <c r="AO36" s="286">
        <f t="shared" si="16"/>
        <v>0</v>
      </c>
      <c r="AP36" s="286">
        <f t="shared" si="17"/>
        <v>0</v>
      </c>
      <c r="AQ36" s="286">
        <f t="shared" si="18"/>
        <v>0</v>
      </c>
      <c r="AR36" s="286">
        <f t="shared" si="19"/>
        <v>0</v>
      </c>
      <c r="AS36" s="286">
        <f t="shared" si="20"/>
        <v>1</v>
      </c>
      <c r="AT36" s="286">
        <f t="shared" si="21"/>
        <v>0</v>
      </c>
      <c r="AU36" s="286">
        <f t="shared" si="22"/>
        <v>0</v>
      </c>
      <c r="AV36" s="286">
        <f t="shared" si="23"/>
        <v>0</v>
      </c>
      <c r="AW36" s="286">
        <f t="shared" si="24"/>
        <v>0</v>
      </c>
      <c r="AX36" s="286">
        <f t="shared" si="25"/>
        <v>0</v>
      </c>
      <c r="AY36" s="286">
        <f t="shared" si="26"/>
        <v>0</v>
      </c>
      <c r="AZ36" s="286">
        <f t="shared" si="27"/>
        <v>0</v>
      </c>
      <c r="BA36" s="286">
        <f t="shared" si="28"/>
        <v>0</v>
      </c>
      <c r="BB36" s="286">
        <f t="shared" si="29"/>
        <v>0</v>
      </c>
      <c r="BC36" s="287"/>
      <c r="BD36" s="287"/>
      <c r="BE36" s="287"/>
      <c r="BF36" s="287"/>
      <c r="BG36" s="287"/>
      <c r="BH36" s="287"/>
      <c r="BI36" s="287"/>
      <c r="BJ36" s="287"/>
      <c r="BK36" s="287"/>
    </row>
    <row r="37" spans="1:63" s="286" customFormat="1" ht="19.5" customHeight="1" x14ac:dyDescent="0.15">
      <c r="A37" s="289"/>
      <c r="B37" s="432">
        <v>42987</v>
      </c>
      <c r="C37" s="433" t="s">
        <v>316</v>
      </c>
      <c r="D37" s="489" t="s">
        <v>42</v>
      </c>
      <c r="E37" s="434">
        <v>4</v>
      </c>
      <c r="F37" s="435" t="s">
        <v>335</v>
      </c>
      <c r="G37" s="436" t="s">
        <v>80</v>
      </c>
      <c r="H37" s="434" t="s">
        <v>81</v>
      </c>
      <c r="I37" s="284"/>
      <c r="J37" s="285"/>
      <c r="K37" s="284"/>
      <c r="L37" s="285"/>
      <c r="M37" s="284"/>
      <c r="N37" s="285"/>
      <c r="O37" s="284"/>
      <c r="P37" s="285"/>
      <c r="Q37" s="284"/>
      <c r="R37" s="285"/>
      <c r="S37" s="372"/>
      <c r="T37" s="373" t="s">
        <v>277</v>
      </c>
      <c r="U37" s="284"/>
      <c r="V37" s="285"/>
      <c r="W37" s="284"/>
      <c r="X37" s="285"/>
      <c r="Y37" s="284"/>
      <c r="Z37" s="285"/>
      <c r="AA37" s="284"/>
      <c r="AB37" s="285"/>
      <c r="AC37" s="284"/>
      <c r="AD37" s="285"/>
      <c r="AE37" s="284"/>
      <c r="AF37" s="285"/>
      <c r="AG37" s="284"/>
      <c r="AH37" s="285"/>
      <c r="AI37" s="284"/>
      <c r="AJ37" s="285"/>
      <c r="AK37" s="284"/>
      <c r="AL37" s="285"/>
      <c r="AN37" s="286">
        <f t="shared" si="15"/>
        <v>0</v>
      </c>
      <c r="AO37" s="286">
        <f t="shared" si="16"/>
        <v>0</v>
      </c>
      <c r="AP37" s="286">
        <f t="shared" si="17"/>
        <v>0</v>
      </c>
      <c r="AQ37" s="286">
        <f t="shared" si="18"/>
        <v>0</v>
      </c>
      <c r="AR37" s="286">
        <f t="shared" si="19"/>
        <v>0</v>
      </c>
      <c r="AS37" s="286">
        <f t="shared" si="20"/>
        <v>0</v>
      </c>
      <c r="AT37" s="286">
        <f t="shared" si="21"/>
        <v>0</v>
      </c>
      <c r="AU37" s="286">
        <f t="shared" si="22"/>
        <v>0</v>
      </c>
      <c r="AV37" s="286">
        <f t="shared" si="23"/>
        <v>0</v>
      </c>
      <c r="AW37" s="286">
        <f t="shared" si="24"/>
        <v>0</v>
      </c>
      <c r="AX37" s="286">
        <f t="shared" si="25"/>
        <v>0</v>
      </c>
      <c r="AY37" s="286">
        <f t="shared" si="26"/>
        <v>0</v>
      </c>
      <c r="AZ37" s="286">
        <f t="shared" si="27"/>
        <v>0</v>
      </c>
      <c r="BA37" s="286">
        <f t="shared" si="28"/>
        <v>0</v>
      </c>
      <c r="BB37" s="286">
        <f t="shared" si="29"/>
        <v>0</v>
      </c>
      <c r="BC37" s="287"/>
      <c r="BD37" s="287"/>
      <c r="BE37" s="287"/>
      <c r="BF37" s="287"/>
      <c r="BG37" s="287"/>
      <c r="BH37" s="287"/>
      <c r="BI37" s="287"/>
      <c r="BJ37" s="287"/>
      <c r="BK37" s="287"/>
    </row>
    <row r="38" spans="1:63" s="286" customFormat="1" ht="19.5" customHeight="1" x14ac:dyDescent="0.15">
      <c r="A38" s="289"/>
      <c r="B38" s="432">
        <v>42988</v>
      </c>
      <c r="C38" s="433" t="s">
        <v>316</v>
      </c>
      <c r="D38" s="489" t="s">
        <v>42</v>
      </c>
      <c r="E38" s="434">
        <v>5</v>
      </c>
      <c r="F38" s="435" t="s">
        <v>369</v>
      </c>
      <c r="G38" s="436" t="s">
        <v>80</v>
      </c>
      <c r="H38" s="434" t="s">
        <v>81</v>
      </c>
      <c r="I38" s="284"/>
      <c r="J38" s="285"/>
      <c r="K38" s="284"/>
      <c r="L38" s="285"/>
      <c r="M38" s="284"/>
      <c r="N38" s="285"/>
      <c r="O38" s="284"/>
      <c r="P38" s="285"/>
      <c r="Q38" s="284"/>
      <c r="R38" s="285"/>
      <c r="S38" s="372">
        <v>11</v>
      </c>
      <c r="T38" s="373" t="s">
        <v>276</v>
      </c>
      <c r="U38" s="284"/>
      <c r="V38" s="285"/>
      <c r="W38" s="284"/>
      <c r="X38" s="285"/>
      <c r="Y38" s="284"/>
      <c r="Z38" s="285"/>
      <c r="AA38" s="284"/>
      <c r="AB38" s="285"/>
      <c r="AC38" s="284"/>
      <c r="AD38" s="285"/>
      <c r="AE38" s="284"/>
      <c r="AF38" s="285"/>
      <c r="AG38" s="284"/>
      <c r="AH38" s="285"/>
      <c r="AI38" s="284"/>
      <c r="AJ38" s="285"/>
      <c r="AK38" s="284"/>
      <c r="AL38" s="285"/>
      <c r="BC38" s="287"/>
      <c r="BD38" s="287"/>
      <c r="BE38" s="287"/>
      <c r="BF38" s="287"/>
      <c r="BG38" s="287"/>
      <c r="BH38" s="287"/>
      <c r="BI38" s="287"/>
      <c r="BJ38" s="287"/>
      <c r="BK38" s="287"/>
    </row>
    <row r="39" spans="1:63" s="286" customFormat="1" ht="19.5" customHeight="1" x14ac:dyDescent="0.15">
      <c r="A39" s="289"/>
      <c r="B39" s="425" t="s">
        <v>339</v>
      </c>
      <c r="C39" s="426" t="s">
        <v>295</v>
      </c>
      <c r="D39" s="427" t="s">
        <v>10</v>
      </c>
      <c r="E39" s="428">
        <v>4</v>
      </c>
      <c r="F39" s="429" t="s">
        <v>340</v>
      </c>
      <c r="G39" s="430" t="s">
        <v>315</v>
      </c>
      <c r="H39" s="428" t="s">
        <v>45</v>
      </c>
      <c r="I39" s="372">
        <v>18</v>
      </c>
      <c r="J39" s="373" t="s">
        <v>276</v>
      </c>
      <c r="K39" s="284"/>
      <c r="L39" s="285"/>
      <c r="M39" s="372">
        <v>22</v>
      </c>
      <c r="N39" s="373" t="s">
        <v>276</v>
      </c>
      <c r="O39" s="284"/>
      <c r="P39" s="285"/>
      <c r="Q39" s="284"/>
      <c r="R39" s="285"/>
      <c r="S39" s="284"/>
      <c r="T39" s="285"/>
      <c r="U39" s="284"/>
      <c r="V39" s="285"/>
      <c r="W39" s="284"/>
      <c r="X39" s="285"/>
      <c r="Y39" s="284"/>
      <c r="Z39" s="285"/>
      <c r="AA39" s="372">
        <v>7</v>
      </c>
      <c r="AB39" s="373" t="s">
        <v>356</v>
      </c>
      <c r="AC39" s="372">
        <v>9</v>
      </c>
      <c r="AD39" s="373" t="s">
        <v>355</v>
      </c>
      <c r="AE39" s="372"/>
      <c r="AF39" s="373" t="s">
        <v>209</v>
      </c>
      <c r="AG39" s="372"/>
      <c r="AH39" s="373" t="s">
        <v>209</v>
      </c>
      <c r="AI39" s="284"/>
      <c r="AJ39" s="285"/>
      <c r="AK39" s="284"/>
      <c r="AL39" s="285"/>
      <c r="AN39" s="286">
        <f t="shared" si="15"/>
        <v>1</v>
      </c>
      <c r="AO39" s="286">
        <f t="shared" si="16"/>
        <v>0</v>
      </c>
      <c r="AP39" s="286">
        <f t="shared" si="17"/>
        <v>1</v>
      </c>
      <c r="AQ39" s="286">
        <f t="shared" si="18"/>
        <v>0</v>
      </c>
      <c r="AR39" s="286">
        <f t="shared" si="19"/>
        <v>0</v>
      </c>
      <c r="AS39" s="286">
        <f t="shared" si="20"/>
        <v>0</v>
      </c>
      <c r="AT39" s="286">
        <f t="shared" si="21"/>
        <v>0</v>
      </c>
      <c r="AU39" s="286">
        <f t="shared" si="22"/>
        <v>0</v>
      </c>
      <c r="AV39" s="286">
        <f t="shared" si="23"/>
        <v>0</v>
      </c>
      <c r="AW39" s="286">
        <f t="shared" si="24"/>
        <v>1</v>
      </c>
      <c r="AX39" s="286">
        <f t="shared" si="25"/>
        <v>1</v>
      </c>
      <c r="AY39" s="286">
        <f t="shared" si="26"/>
        <v>0</v>
      </c>
      <c r="AZ39" s="286">
        <f t="shared" si="27"/>
        <v>0</v>
      </c>
      <c r="BA39" s="286">
        <f t="shared" si="28"/>
        <v>0</v>
      </c>
      <c r="BB39" s="286">
        <f t="shared" si="29"/>
        <v>0</v>
      </c>
      <c r="BC39" s="287"/>
      <c r="BD39" s="287"/>
      <c r="BE39" s="287"/>
      <c r="BF39" s="287"/>
      <c r="BG39" s="287"/>
      <c r="BH39" s="287"/>
      <c r="BI39" s="287"/>
      <c r="BJ39" s="287"/>
      <c r="BK39" s="287"/>
    </row>
    <row r="40" spans="1:63" s="286" customFormat="1" ht="19.5" customHeight="1" x14ac:dyDescent="0.15">
      <c r="A40" s="289"/>
      <c r="B40" s="443" t="s">
        <v>336</v>
      </c>
      <c r="C40" s="448" t="s">
        <v>298</v>
      </c>
      <c r="D40" s="444" t="s">
        <v>10</v>
      </c>
      <c r="E40" s="445">
        <v>4</v>
      </c>
      <c r="F40" s="446" t="s">
        <v>153</v>
      </c>
      <c r="G40" s="449" t="s">
        <v>80</v>
      </c>
      <c r="H40" s="445" t="s">
        <v>81</v>
      </c>
      <c r="I40" s="284"/>
      <c r="J40" s="285"/>
      <c r="K40" s="284"/>
      <c r="L40" s="285"/>
      <c r="M40" s="284"/>
      <c r="N40" s="285"/>
      <c r="O40" s="284"/>
      <c r="P40" s="285"/>
      <c r="Q40" s="284"/>
      <c r="R40" s="285"/>
      <c r="S40" s="284"/>
      <c r="T40" s="285"/>
      <c r="U40" s="284"/>
      <c r="V40" s="285"/>
      <c r="W40" s="284"/>
      <c r="X40" s="285"/>
      <c r="Y40" s="284"/>
      <c r="Z40" s="285"/>
      <c r="AA40" s="284"/>
      <c r="AB40" s="285"/>
      <c r="AC40" s="284"/>
      <c r="AD40" s="285"/>
      <c r="AE40" s="284"/>
      <c r="AF40" s="285"/>
      <c r="AG40" s="284"/>
      <c r="AH40" s="285"/>
      <c r="AI40" s="284"/>
      <c r="AJ40" s="285"/>
      <c r="AK40" s="284"/>
      <c r="AL40" s="285"/>
      <c r="AN40" s="286">
        <f t="shared" si="15"/>
        <v>0</v>
      </c>
      <c r="AO40" s="286">
        <f t="shared" si="16"/>
        <v>0</v>
      </c>
      <c r="AP40" s="286">
        <f t="shared" si="17"/>
        <v>0</v>
      </c>
      <c r="AQ40" s="286">
        <f t="shared" si="18"/>
        <v>0</v>
      </c>
      <c r="AR40" s="286">
        <f t="shared" si="19"/>
        <v>0</v>
      </c>
      <c r="AS40" s="286">
        <f t="shared" si="20"/>
        <v>0</v>
      </c>
      <c r="AT40" s="286">
        <f t="shared" si="21"/>
        <v>0</v>
      </c>
      <c r="AU40" s="286">
        <f t="shared" si="22"/>
        <v>0</v>
      </c>
      <c r="AV40" s="286">
        <f t="shared" si="23"/>
        <v>0</v>
      </c>
      <c r="AW40" s="286">
        <f t="shared" si="24"/>
        <v>0</v>
      </c>
      <c r="AX40" s="286">
        <f t="shared" si="25"/>
        <v>0</v>
      </c>
      <c r="AY40" s="286">
        <f t="shared" si="26"/>
        <v>0</v>
      </c>
      <c r="AZ40" s="286">
        <f t="shared" si="27"/>
        <v>0</v>
      </c>
      <c r="BA40" s="286">
        <f t="shared" si="28"/>
        <v>0</v>
      </c>
      <c r="BB40" s="286">
        <f t="shared" si="29"/>
        <v>0</v>
      </c>
      <c r="BC40" s="287"/>
      <c r="BD40" s="287"/>
      <c r="BE40" s="287"/>
      <c r="BF40" s="287"/>
      <c r="BG40" s="287"/>
      <c r="BH40" s="287"/>
      <c r="BI40" s="287"/>
      <c r="BJ40" s="287"/>
      <c r="BK40" s="287"/>
    </row>
    <row r="41" spans="1:63" s="286" customFormat="1" ht="19.5" customHeight="1" x14ac:dyDescent="0.15">
      <c r="A41" s="289"/>
      <c r="B41" s="425" t="s">
        <v>337</v>
      </c>
      <c r="C41" s="426" t="s">
        <v>295</v>
      </c>
      <c r="D41" s="427" t="s">
        <v>10</v>
      </c>
      <c r="E41" s="428">
        <v>5</v>
      </c>
      <c r="F41" s="429" t="s">
        <v>151</v>
      </c>
      <c r="G41" s="430" t="s">
        <v>128</v>
      </c>
      <c r="H41" s="428" t="s">
        <v>45</v>
      </c>
      <c r="I41" s="372">
        <v>36</v>
      </c>
      <c r="J41" s="373" t="s">
        <v>208</v>
      </c>
      <c r="K41" s="284"/>
      <c r="L41" s="285"/>
      <c r="M41" s="372">
        <v>45</v>
      </c>
      <c r="N41" s="373" t="s">
        <v>285</v>
      </c>
      <c r="O41" s="372">
        <v>46</v>
      </c>
      <c r="P41" s="373" t="s">
        <v>208</v>
      </c>
      <c r="Q41" s="284"/>
      <c r="R41" s="285"/>
      <c r="S41" s="372">
        <v>15</v>
      </c>
      <c r="T41" s="373" t="s">
        <v>208</v>
      </c>
      <c r="U41" s="372">
        <v>57</v>
      </c>
      <c r="V41" s="373" t="s">
        <v>208</v>
      </c>
      <c r="W41" s="284"/>
      <c r="X41" s="285"/>
      <c r="Y41" s="284"/>
      <c r="Z41" s="285"/>
      <c r="AA41" s="372">
        <v>54</v>
      </c>
      <c r="AB41" s="373" t="s">
        <v>208</v>
      </c>
      <c r="AC41" s="372">
        <v>113</v>
      </c>
      <c r="AD41" s="373" t="s">
        <v>208</v>
      </c>
      <c r="AE41" s="372">
        <v>114</v>
      </c>
      <c r="AF41" s="373" t="s">
        <v>208</v>
      </c>
      <c r="AG41" s="284"/>
      <c r="AH41" s="285"/>
      <c r="AI41" s="372">
        <v>111</v>
      </c>
      <c r="AJ41" s="373" t="s">
        <v>208</v>
      </c>
      <c r="AK41" s="284"/>
      <c r="AL41" s="285"/>
      <c r="AN41" s="286">
        <f t="shared" si="15"/>
        <v>1</v>
      </c>
      <c r="AO41" s="286">
        <f t="shared" si="16"/>
        <v>0</v>
      </c>
      <c r="AP41" s="286">
        <f t="shared" si="17"/>
        <v>1</v>
      </c>
      <c r="AQ41" s="286">
        <f t="shared" si="18"/>
        <v>1</v>
      </c>
      <c r="AR41" s="286">
        <f t="shared" si="19"/>
        <v>0</v>
      </c>
      <c r="AS41" s="286">
        <f t="shared" si="20"/>
        <v>1</v>
      </c>
      <c r="AT41" s="286">
        <f t="shared" si="21"/>
        <v>1</v>
      </c>
      <c r="AU41" s="286">
        <f t="shared" si="22"/>
        <v>0</v>
      </c>
      <c r="AV41" s="286">
        <f t="shared" si="23"/>
        <v>0</v>
      </c>
      <c r="AW41" s="286">
        <f t="shared" si="24"/>
        <v>1</v>
      </c>
      <c r="AX41" s="286">
        <f t="shared" si="25"/>
        <v>1</v>
      </c>
      <c r="AY41" s="286">
        <f t="shared" si="26"/>
        <v>1</v>
      </c>
      <c r="AZ41" s="286">
        <f t="shared" si="27"/>
        <v>0</v>
      </c>
      <c r="BA41" s="286">
        <f t="shared" si="28"/>
        <v>1</v>
      </c>
      <c r="BB41" s="286">
        <f t="shared" si="29"/>
        <v>0</v>
      </c>
      <c r="BC41" s="287"/>
      <c r="BD41" s="287"/>
      <c r="BE41" s="287"/>
      <c r="BF41" s="287"/>
      <c r="BG41" s="287"/>
      <c r="BH41" s="287"/>
      <c r="BI41" s="287"/>
      <c r="BJ41" s="287"/>
      <c r="BK41" s="287"/>
    </row>
    <row r="42" spans="1:63" s="286" customFormat="1" ht="19.5" customHeight="1" x14ac:dyDescent="0.15">
      <c r="A42" s="306"/>
      <c r="B42" s="470" t="s">
        <v>338</v>
      </c>
      <c r="C42" s="471" t="s">
        <v>330</v>
      </c>
      <c r="D42" s="472" t="s">
        <v>10</v>
      </c>
      <c r="E42" s="473">
        <v>4</v>
      </c>
      <c r="F42" s="474" t="s">
        <v>159</v>
      </c>
      <c r="G42" s="475" t="s">
        <v>80</v>
      </c>
      <c r="H42" s="473" t="s">
        <v>81</v>
      </c>
      <c r="I42" s="284"/>
      <c r="J42" s="285"/>
      <c r="K42" s="284"/>
      <c r="L42" s="285"/>
      <c r="M42" s="284"/>
      <c r="N42" s="285"/>
      <c r="O42" s="284"/>
      <c r="P42" s="285"/>
      <c r="Q42" s="284"/>
      <c r="R42" s="285"/>
      <c r="S42" s="372"/>
      <c r="T42" s="373" t="s">
        <v>209</v>
      </c>
      <c r="U42" s="284"/>
      <c r="V42" s="285"/>
      <c r="W42" s="284"/>
      <c r="X42" s="285"/>
      <c r="Y42" s="284"/>
      <c r="Z42" s="285"/>
      <c r="AA42" s="284"/>
      <c r="AB42" s="285"/>
      <c r="AC42" s="284"/>
      <c r="AD42" s="285"/>
      <c r="AE42" s="284"/>
      <c r="AF42" s="285"/>
      <c r="AG42" s="284"/>
      <c r="AH42" s="285"/>
      <c r="AI42" s="284"/>
      <c r="AJ42" s="285"/>
      <c r="AK42" s="284"/>
      <c r="AL42" s="285"/>
      <c r="AN42" s="286">
        <f t="shared" si="15"/>
        <v>0</v>
      </c>
      <c r="AO42" s="286">
        <f t="shared" si="16"/>
        <v>0</v>
      </c>
      <c r="AP42" s="286">
        <f t="shared" si="17"/>
        <v>0</v>
      </c>
      <c r="AQ42" s="286">
        <f t="shared" si="18"/>
        <v>0</v>
      </c>
      <c r="AR42" s="286">
        <f t="shared" si="19"/>
        <v>0</v>
      </c>
      <c r="AS42" s="286">
        <f t="shared" si="20"/>
        <v>0</v>
      </c>
      <c r="AT42" s="286">
        <f t="shared" si="21"/>
        <v>0</v>
      </c>
      <c r="AU42" s="286">
        <f t="shared" si="22"/>
        <v>0</v>
      </c>
      <c r="AV42" s="286">
        <f t="shared" si="23"/>
        <v>0</v>
      </c>
      <c r="AW42" s="286">
        <f t="shared" si="24"/>
        <v>0</v>
      </c>
      <c r="AX42" s="286">
        <f t="shared" si="25"/>
        <v>0</v>
      </c>
      <c r="AY42" s="286">
        <f t="shared" si="26"/>
        <v>0</v>
      </c>
      <c r="AZ42" s="286">
        <f t="shared" si="27"/>
        <v>0</v>
      </c>
      <c r="BA42" s="286">
        <f t="shared" si="28"/>
        <v>0</v>
      </c>
      <c r="BB42" s="286">
        <f t="shared" si="29"/>
        <v>0</v>
      </c>
      <c r="BC42" s="287"/>
      <c r="BD42" s="287"/>
      <c r="BE42" s="287"/>
      <c r="BF42" s="287"/>
      <c r="BG42" s="287"/>
      <c r="BH42" s="287"/>
      <c r="BI42" s="287"/>
      <c r="BJ42" s="287"/>
      <c r="BK42" s="287"/>
    </row>
    <row r="43" spans="1:63" s="286" customFormat="1" ht="19.5" customHeight="1" x14ac:dyDescent="0.15">
      <c r="A43" s="524"/>
      <c r="B43" s="525">
        <v>43009</v>
      </c>
      <c r="C43" s="526" t="s">
        <v>375</v>
      </c>
      <c r="D43" s="527" t="s">
        <v>42</v>
      </c>
      <c r="E43" s="528" t="s">
        <v>38</v>
      </c>
      <c r="F43" s="529" t="s">
        <v>376</v>
      </c>
      <c r="G43" s="530" t="s">
        <v>164</v>
      </c>
      <c r="H43" s="528" t="s">
        <v>45</v>
      </c>
      <c r="I43" s="372">
        <v>3</v>
      </c>
      <c r="J43" s="373" t="s">
        <v>357</v>
      </c>
      <c r="K43" s="372">
        <v>27</v>
      </c>
      <c r="L43" s="373" t="s">
        <v>276</v>
      </c>
      <c r="M43" s="372">
        <v>28</v>
      </c>
      <c r="N43" s="373" t="s">
        <v>276</v>
      </c>
      <c r="O43" s="372">
        <v>8</v>
      </c>
      <c r="P43" s="373" t="s">
        <v>276</v>
      </c>
      <c r="Q43" s="284"/>
      <c r="R43" s="285"/>
      <c r="S43" s="284"/>
      <c r="T43" s="285"/>
      <c r="U43" s="284"/>
      <c r="V43" s="285"/>
      <c r="W43" s="284"/>
      <c r="X43" s="285"/>
      <c r="Y43" s="372">
        <v>119</v>
      </c>
      <c r="Z43" s="373" t="s">
        <v>357</v>
      </c>
      <c r="AA43" s="372">
        <v>46</v>
      </c>
      <c r="AB43" s="373" t="s">
        <v>276</v>
      </c>
      <c r="AC43" s="284"/>
      <c r="AD43" s="285"/>
      <c r="AE43" s="284"/>
      <c r="AF43" s="285"/>
      <c r="AG43" s="284"/>
      <c r="AH43" s="285"/>
      <c r="AI43" s="284"/>
      <c r="AJ43" s="285"/>
      <c r="AK43" s="284"/>
      <c r="AL43" s="285"/>
      <c r="BC43" s="287"/>
      <c r="BD43" s="287"/>
      <c r="BE43" s="287"/>
      <c r="BF43" s="287"/>
      <c r="BG43" s="287"/>
      <c r="BH43" s="287"/>
      <c r="BI43" s="287"/>
      <c r="BJ43" s="287"/>
      <c r="BK43" s="287"/>
    </row>
    <row r="44" spans="1:63" s="286" customFormat="1" ht="19.5" customHeight="1" x14ac:dyDescent="0.15">
      <c r="A44" s="561"/>
      <c r="B44" s="636" t="s">
        <v>344</v>
      </c>
      <c r="C44" s="583" t="s">
        <v>204</v>
      </c>
      <c r="D44" s="638" t="s">
        <v>10</v>
      </c>
      <c r="E44" s="587" t="s">
        <v>205</v>
      </c>
      <c r="F44" s="583" t="s">
        <v>206</v>
      </c>
      <c r="G44" s="585" t="s">
        <v>205</v>
      </c>
      <c r="H44" s="587" t="s">
        <v>207</v>
      </c>
      <c r="I44" s="522">
        <v>12</v>
      </c>
      <c r="J44" s="523" t="s">
        <v>208</v>
      </c>
      <c r="K44" s="409"/>
      <c r="L44" s="285"/>
      <c r="M44" s="522">
        <v>21</v>
      </c>
      <c r="N44" s="523" t="s">
        <v>208</v>
      </c>
      <c r="O44" s="522">
        <v>18</v>
      </c>
      <c r="P44" s="523" t="s">
        <v>208</v>
      </c>
      <c r="Q44" s="284"/>
      <c r="R44" s="285"/>
      <c r="S44" s="522">
        <v>3</v>
      </c>
      <c r="T44" s="523" t="s">
        <v>208</v>
      </c>
      <c r="U44" s="522">
        <v>40</v>
      </c>
      <c r="V44" s="523" t="s">
        <v>208</v>
      </c>
      <c r="W44" s="284"/>
      <c r="X44" s="285"/>
      <c r="Y44" s="284"/>
      <c r="Z44" s="285"/>
      <c r="AA44" s="522">
        <v>54</v>
      </c>
      <c r="AB44" s="523" t="s">
        <v>208</v>
      </c>
      <c r="AC44" s="522">
        <v>70</v>
      </c>
      <c r="AD44" s="523" t="s">
        <v>208</v>
      </c>
      <c r="AE44" s="522">
        <v>85</v>
      </c>
      <c r="AF44" s="523" t="s">
        <v>208</v>
      </c>
      <c r="AG44" s="284"/>
      <c r="AH44" s="285"/>
      <c r="AI44" s="522">
        <v>83</v>
      </c>
      <c r="AJ44" s="523" t="s">
        <v>208</v>
      </c>
      <c r="AK44" s="284"/>
      <c r="AL44" s="285"/>
    </row>
    <row r="45" spans="1:63" s="286" customFormat="1" ht="19.5" customHeight="1" x14ac:dyDescent="0.15">
      <c r="A45" s="562"/>
      <c r="B45" s="637"/>
      <c r="C45" s="584"/>
      <c r="D45" s="639"/>
      <c r="E45" s="588"/>
      <c r="F45" s="584"/>
      <c r="G45" s="586"/>
      <c r="H45" s="588"/>
      <c r="I45" s="522">
        <v>9</v>
      </c>
      <c r="J45" s="523" t="s">
        <v>276</v>
      </c>
      <c r="K45" s="409"/>
      <c r="L45" s="532"/>
      <c r="M45" s="522">
        <v>14</v>
      </c>
      <c r="N45" s="523" t="s">
        <v>276</v>
      </c>
      <c r="O45" s="405">
        <v>13</v>
      </c>
      <c r="P45" s="523" t="s">
        <v>276</v>
      </c>
      <c r="Q45" s="531"/>
      <c r="R45" s="532"/>
      <c r="S45" s="522">
        <v>3</v>
      </c>
      <c r="T45" s="523" t="s">
        <v>276</v>
      </c>
      <c r="U45" s="405">
        <v>23</v>
      </c>
      <c r="V45" s="523" t="s">
        <v>276</v>
      </c>
      <c r="W45" s="531"/>
      <c r="X45" s="532"/>
      <c r="Y45" s="531"/>
      <c r="Z45" s="532"/>
      <c r="AA45" s="522">
        <v>6</v>
      </c>
      <c r="AB45" s="523" t="s">
        <v>283</v>
      </c>
      <c r="AC45" s="522">
        <v>5</v>
      </c>
      <c r="AD45" s="523" t="s">
        <v>286</v>
      </c>
      <c r="AE45" s="522">
        <v>9</v>
      </c>
      <c r="AF45" s="523" t="s">
        <v>286</v>
      </c>
      <c r="AG45" s="531"/>
      <c r="AH45" s="532"/>
      <c r="AI45" s="522">
        <v>8</v>
      </c>
      <c r="AJ45" s="523" t="s">
        <v>286</v>
      </c>
      <c r="AK45" s="284"/>
      <c r="AL45" s="285"/>
    </row>
    <row r="46" spans="1:63" s="286" customFormat="1" ht="19.5" customHeight="1" x14ac:dyDescent="0.15">
      <c r="A46" s="561"/>
      <c r="B46" s="631" t="s">
        <v>343</v>
      </c>
      <c r="C46" s="593" t="s">
        <v>284</v>
      </c>
      <c r="D46" s="634" t="s">
        <v>10</v>
      </c>
      <c r="E46" s="589" t="s">
        <v>205</v>
      </c>
      <c r="F46" s="593" t="s">
        <v>206</v>
      </c>
      <c r="G46" s="591" t="s">
        <v>205</v>
      </c>
      <c r="H46" s="589" t="s">
        <v>207</v>
      </c>
      <c r="I46" s="284"/>
      <c r="J46" s="285"/>
      <c r="K46" s="409"/>
      <c r="L46" s="285"/>
      <c r="M46" s="522">
        <v>116</v>
      </c>
      <c r="N46" s="523" t="s">
        <v>285</v>
      </c>
      <c r="O46" s="284"/>
      <c r="P46" s="285"/>
      <c r="Q46" s="284"/>
      <c r="R46" s="285"/>
      <c r="S46" s="522">
        <v>45</v>
      </c>
      <c r="T46" s="523" t="s">
        <v>285</v>
      </c>
      <c r="U46" s="284"/>
      <c r="V46" s="285"/>
      <c r="W46" s="284"/>
      <c r="X46" s="285"/>
      <c r="Y46" s="284"/>
      <c r="Z46" s="285"/>
      <c r="AA46" s="284"/>
      <c r="AB46" s="285"/>
      <c r="AC46" s="284"/>
      <c r="AD46" s="285"/>
      <c r="AE46" s="284"/>
      <c r="AF46" s="285"/>
      <c r="AG46" s="284"/>
      <c r="AH46" s="285"/>
      <c r="AI46" s="284"/>
      <c r="AJ46" s="285"/>
      <c r="AK46" s="284"/>
      <c r="AL46" s="285"/>
    </row>
    <row r="47" spans="1:63" s="286" customFormat="1" ht="19.5" customHeight="1" thickBot="1" x14ac:dyDescent="0.2">
      <c r="A47" s="562"/>
      <c r="B47" s="632"/>
      <c r="C47" s="633"/>
      <c r="D47" s="635"/>
      <c r="E47" s="626"/>
      <c r="F47" s="633"/>
      <c r="G47" s="640"/>
      <c r="H47" s="626"/>
      <c r="I47" s="381"/>
      <c r="J47" s="382"/>
      <c r="K47" s="381"/>
      <c r="L47" s="382"/>
      <c r="M47" s="381"/>
      <c r="N47" s="382"/>
      <c r="O47" s="381"/>
      <c r="P47" s="382"/>
      <c r="Q47" s="381"/>
      <c r="R47" s="382"/>
      <c r="S47" s="381"/>
      <c r="T47" s="382"/>
      <c r="U47" s="284"/>
      <c r="V47" s="285"/>
      <c r="W47" s="284"/>
      <c r="X47" s="285"/>
      <c r="Y47" s="284"/>
      <c r="Z47" s="285"/>
      <c r="AA47" s="284"/>
      <c r="AB47" s="285"/>
      <c r="AC47" s="284"/>
      <c r="AD47" s="285"/>
      <c r="AE47" s="284"/>
      <c r="AF47" s="285"/>
      <c r="AG47" s="284"/>
      <c r="AH47" s="285"/>
      <c r="AI47" s="284"/>
      <c r="AJ47" s="285"/>
      <c r="AK47" s="284"/>
      <c r="AL47" s="285"/>
    </row>
    <row r="48" spans="1:63" s="286" customFormat="1" ht="19.5" customHeight="1" x14ac:dyDescent="0.15">
      <c r="A48" s="561"/>
      <c r="B48" s="631" t="s">
        <v>343</v>
      </c>
      <c r="C48" s="593" t="s">
        <v>316</v>
      </c>
      <c r="D48" s="650" t="s">
        <v>42</v>
      </c>
      <c r="E48" s="589" t="s">
        <v>205</v>
      </c>
      <c r="F48" s="593" t="s">
        <v>206</v>
      </c>
      <c r="G48" s="591" t="s">
        <v>205</v>
      </c>
      <c r="H48" s="589" t="s">
        <v>207</v>
      </c>
      <c r="I48" s="284"/>
      <c r="J48" s="285"/>
      <c r="K48" s="409"/>
      <c r="L48" s="285"/>
      <c r="M48" s="531"/>
      <c r="N48" s="532"/>
      <c r="O48" s="284"/>
      <c r="P48" s="285"/>
      <c r="Q48" s="284"/>
      <c r="R48" s="285"/>
      <c r="S48" s="522">
        <v>6</v>
      </c>
      <c r="T48" s="523" t="s">
        <v>208</v>
      </c>
      <c r="U48" s="284"/>
      <c r="V48" s="285"/>
      <c r="W48" s="284"/>
      <c r="X48" s="285"/>
      <c r="Y48" s="284"/>
      <c r="Z48" s="285"/>
      <c r="AA48" s="284"/>
      <c r="AB48" s="285"/>
      <c r="AC48" s="284"/>
      <c r="AD48" s="285"/>
      <c r="AE48" s="284"/>
      <c r="AF48" s="285"/>
      <c r="AG48" s="284"/>
      <c r="AH48" s="285"/>
      <c r="AI48" s="284"/>
      <c r="AJ48" s="285"/>
      <c r="AK48" s="284"/>
      <c r="AL48" s="285"/>
    </row>
    <row r="49" spans="1:54" s="286" customFormat="1" ht="19.5" customHeight="1" thickBot="1" x14ac:dyDescent="0.2">
      <c r="A49" s="562"/>
      <c r="B49" s="632"/>
      <c r="C49" s="633"/>
      <c r="D49" s="651"/>
      <c r="E49" s="626"/>
      <c r="F49" s="633"/>
      <c r="G49" s="640"/>
      <c r="H49" s="626"/>
      <c r="I49" s="381"/>
      <c r="J49" s="382"/>
      <c r="K49" s="381"/>
      <c r="L49" s="382"/>
      <c r="M49" s="381"/>
      <c r="N49" s="382"/>
      <c r="O49" s="381"/>
      <c r="P49" s="382"/>
      <c r="Q49" s="381"/>
      <c r="R49" s="382"/>
      <c r="S49" s="381"/>
      <c r="T49" s="382"/>
      <c r="U49" s="284"/>
      <c r="V49" s="285"/>
      <c r="W49" s="284"/>
      <c r="X49" s="285"/>
      <c r="Y49" s="284"/>
      <c r="Z49" s="285"/>
      <c r="AA49" s="284"/>
      <c r="AB49" s="285"/>
      <c r="AC49" s="284"/>
      <c r="AD49" s="285"/>
      <c r="AE49" s="284"/>
      <c r="AF49" s="285"/>
      <c r="AG49" s="284"/>
      <c r="AH49" s="285"/>
      <c r="AI49" s="284"/>
      <c r="AJ49" s="285"/>
      <c r="AK49" s="284"/>
      <c r="AL49" s="285"/>
    </row>
    <row r="50" spans="1:54" ht="19.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54" s="162" customFormat="1" ht="42" customHeight="1" x14ac:dyDescent="0.15">
      <c r="A51" s="186"/>
      <c r="B51" s="542" t="s">
        <v>183</v>
      </c>
      <c r="C51" s="542"/>
      <c r="D51" s="542"/>
      <c r="E51" s="542"/>
      <c r="F51" s="542"/>
      <c r="G51" s="542"/>
      <c r="H51" s="542"/>
      <c r="I51" s="542">
        <f>AN51</f>
        <v>9</v>
      </c>
      <c r="J51" s="543"/>
      <c r="K51" s="542">
        <f>AO51</f>
        <v>3</v>
      </c>
      <c r="L51" s="543"/>
      <c r="M51" s="542">
        <f>AP51</f>
        <v>10</v>
      </c>
      <c r="N51" s="543"/>
      <c r="O51" s="612">
        <f>AQ51</f>
        <v>6</v>
      </c>
      <c r="P51" s="543"/>
      <c r="Q51" s="612">
        <f>AR51</f>
        <v>2</v>
      </c>
      <c r="R51" s="543"/>
      <c r="S51" s="612">
        <f>AS51</f>
        <v>0</v>
      </c>
      <c r="T51" s="543"/>
      <c r="U51" s="542">
        <f>AT51</f>
        <v>5</v>
      </c>
      <c r="V51" s="543"/>
      <c r="W51" s="542">
        <f>AU51</f>
        <v>0</v>
      </c>
      <c r="X51" s="543"/>
      <c r="Y51" s="542">
        <f>AV51</f>
        <v>6</v>
      </c>
      <c r="Z51" s="543"/>
      <c r="AA51" s="542">
        <f>AW51</f>
        <v>5</v>
      </c>
      <c r="AB51" s="543"/>
      <c r="AC51" s="542">
        <f>AX51</f>
        <v>7</v>
      </c>
      <c r="AD51" s="543"/>
      <c r="AE51" s="542">
        <f>AY51</f>
        <v>5</v>
      </c>
      <c r="AF51" s="543"/>
      <c r="AG51" s="542">
        <f>AZ51</f>
        <v>0</v>
      </c>
      <c r="AH51" s="543"/>
      <c r="AI51" s="542">
        <f>BA51</f>
        <v>3</v>
      </c>
      <c r="AJ51" s="543"/>
      <c r="AK51" s="542">
        <f>BB51</f>
        <v>1</v>
      </c>
      <c r="AL51" s="542"/>
      <c r="AM51" s="281"/>
      <c r="AN51" s="162">
        <f>SUM(AN7:AN42)</f>
        <v>9</v>
      </c>
      <c r="AO51" s="162">
        <f>SUM(AO7:AO42)</f>
        <v>3</v>
      </c>
      <c r="AP51" s="162">
        <f>SUM(AP7:AP42)</f>
        <v>10</v>
      </c>
      <c r="AQ51" s="162">
        <f>SUM(AQ7:AQ42)</f>
        <v>6</v>
      </c>
      <c r="AR51" s="162">
        <f>SUM(AR7:AR47)</f>
        <v>2</v>
      </c>
      <c r="AT51" s="162">
        <f t="shared" ref="AT51:BB51" si="30">SUM(AT7:AT47)</f>
        <v>5</v>
      </c>
      <c r="AU51" s="162">
        <f t="shared" si="30"/>
        <v>0</v>
      </c>
      <c r="AV51" s="162">
        <f t="shared" si="30"/>
        <v>6</v>
      </c>
      <c r="AW51" s="162">
        <f t="shared" si="30"/>
        <v>5</v>
      </c>
      <c r="AX51" s="162">
        <f t="shared" si="30"/>
        <v>7</v>
      </c>
      <c r="AY51" s="162">
        <f t="shared" si="30"/>
        <v>5</v>
      </c>
      <c r="AZ51" s="162">
        <f t="shared" si="30"/>
        <v>0</v>
      </c>
      <c r="BA51" s="162">
        <f t="shared" si="30"/>
        <v>3</v>
      </c>
      <c r="BB51" s="162">
        <f t="shared" si="30"/>
        <v>1</v>
      </c>
    </row>
    <row r="52" spans="1:54" s="221" customFormat="1" ht="42" customHeight="1" x14ac:dyDescent="0.15">
      <c r="A52" s="187" t="s">
        <v>193</v>
      </c>
      <c r="B52" s="540" t="s">
        <v>354</v>
      </c>
      <c r="C52" s="540"/>
      <c r="D52" s="540"/>
      <c r="E52" s="540"/>
      <c r="F52" s="540"/>
      <c r="G52" s="540"/>
      <c r="H52" s="540"/>
      <c r="I52" s="540">
        <f>AN52</f>
        <v>2</v>
      </c>
      <c r="J52" s="541"/>
      <c r="K52" s="540">
        <f>AO52</f>
        <v>1</v>
      </c>
      <c r="L52" s="541"/>
      <c r="M52" s="540">
        <f>AP52</f>
        <v>1</v>
      </c>
      <c r="N52" s="541"/>
      <c r="O52" s="620">
        <f>AQ52</f>
        <v>0</v>
      </c>
      <c r="P52" s="541"/>
      <c r="Q52" s="620">
        <f>AP52</f>
        <v>1</v>
      </c>
      <c r="R52" s="541"/>
      <c r="S52" s="620">
        <f>AR52</f>
        <v>0</v>
      </c>
      <c r="T52" s="541"/>
      <c r="U52" s="540">
        <f>AT52</f>
        <v>0</v>
      </c>
      <c r="V52" s="541"/>
      <c r="W52" s="540">
        <f>AU52</f>
        <v>0</v>
      </c>
      <c r="X52" s="541"/>
      <c r="Y52" s="540">
        <f>AV52</f>
        <v>2</v>
      </c>
      <c r="Z52" s="541"/>
      <c r="AA52" s="540">
        <f>AW52</f>
        <v>0</v>
      </c>
      <c r="AB52" s="541"/>
      <c r="AC52" s="540">
        <f>AX52</f>
        <v>2</v>
      </c>
      <c r="AD52" s="541"/>
      <c r="AE52" s="540">
        <f>AY52</f>
        <v>2</v>
      </c>
      <c r="AF52" s="541"/>
      <c r="AG52" s="540">
        <f>AZ52</f>
        <v>0</v>
      </c>
      <c r="AH52" s="541"/>
      <c r="AI52" s="540">
        <f>BA52</f>
        <v>0</v>
      </c>
      <c r="AJ52" s="541"/>
      <c r="AK52" s="540">
        <f>BB52</f>
        <v>1</v>
      </c>
      <c r="AL52" s="541"/>
      <c r="AN52" s="517">
        <f>AN19+AN21+AN27</f>
        <v>2</v>
      </c>
      <c r="AO52" s="517">
        <f t="shared" ref="AO52:BB52" si="31">AO19+AO21+AO27</f>
        <v>1</v>
      </c>
      <c r="AP52" s="517">
        <f t="shared" si="31"/>
        <v>1</v>
      </c>
      <c r="AQ52" s="517">
        <f t="shared" si="31"/>
        <v>0</v>
      </c>
      <c r="AR52" s="517">
        <f t="shared" si="31"/>
        <v>0</v>
      </c>
      <c r="AS52" s="517">
        <f t="shared" si="31"/>
        <v>1</v>
      </c>
      <c r="AT52" s="517">
        <f t="shared" si="31"/>
        <v>0</v>
      </c>
      <c r="AU52" s="517">
        <f t="shared" si="31"/>
        <v>0</v>
      </c>
      <c r="AV52" s="517">
        <f t="shared" si="31"/>
        <v>2</v>
      </c>
      <c r="AW52" s="517">
        <f t="shared" si="31"/>
        <v>0</v>
      </c>
      <c r="AX52" s="517">
        <f t="shared" si="31"/>
        <v>2</v>
      </c>
      <c r="AY52" s="517">
        <f t="shared" si="31"/>
        <v>2</v>
      </c>
      <c r="AZ52" s="517">
        <f t="shared" si="31"/>
        <v>0</v>
      </c>
      <c r="BA52" s="517">
        <f t="shared" si="31"/>
        <v>0</v>
      </c>
      <c r="BB52" s="517">
        <f t="shared" si="31"/>
        <v>1</v>
      </c>
    </row>
    <row r="53" spans="1:54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54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54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54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54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54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54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54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54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54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54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54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:40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:40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:40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:40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0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:40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:40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:40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:40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:40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:40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:40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:40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:40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:40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:40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:40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:40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:40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:40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:40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:40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:40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:40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:40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:40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:40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:40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:40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:40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:40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:40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40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:40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:40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:40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:40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:40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:40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:40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:40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:40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:40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:40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:40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:40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:40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:40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:40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:40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:40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:40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:40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:40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:40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:40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:40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:40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:40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:40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:40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:40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:40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:40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:40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:40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:40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:40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:40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:40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:40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:40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:40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:40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:40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:40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:40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:40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:40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:40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:40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:40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:40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:40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:40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:40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:40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:40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:40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:40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:40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:40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:40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:40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:40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:40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:40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:40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:40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:40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:40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:40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:40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:40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:40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:40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:40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:40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:40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:40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:40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:40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:40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:40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:40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:40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:40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:40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:40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:40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:40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:40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:40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:40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:40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:40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:40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:40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7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7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7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7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7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7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7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7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7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7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7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7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7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7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7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71" s="1" customForma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1" customForma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1" customForma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1" customForma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1" customForma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1" customForma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1" customForma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1" customForma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1" customForma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1" customForma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1" customForma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1" customForma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1" customForma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</sheetData>
  <mergeCells count="149">
    <mergeCell ref="A48:A49"/>
    <mergeCell ref="B48:B49"/>
    <mergeCell ref="C48:C49"/>
    <mergeCell ref="D48:D49"/>
    <mergeCell ref="E48:E49"/>
    <mergeCell ref="F48:F49"/>
    <mergeCell ref="G48:G49"/>
    <mergeCell ref="H48:H49"/>
    <mergeCell ref="AK1:AL1"/>
    <mergeCell ref="I2:J2"/>
    <mergeCell ref="K2:L2"/>
    <mergeCell ref="M2:N2"/>
    <mergeCell ref="O2:P2"/>
    <mergeCell ref="Q2:R2"/>
    <mergeCell ref="S1:T1"/>
    <mergeCell ref="U1:V1"/>
    <mergeCell ref="W1:X1"/>
    <mergeCell ref="Y1:Z1"/>
    <mergeCell ref="AC1:AD1"/>
    <mergeCell ref="AE2:AF2"/>
    <mergeCell ref="AG2:AH2"/>
    <mergeCell ref="AA2:AB2"/>
    <mergeCell ref="AI2:AJ2"/>
    <mergeCell ref="AK2:AL2"/>
    <mergeCell ref="S2:T2"/>
    <mergeCell ref="U2:V2"/>
    <mergeCell ref="W2:X2"/>
    <mergeCell ref="Y2:Z2"/>
    <mergeCell ref="I1:J1"/>
    <mergeCell ref="K1:L1"/>
    <mergeCell ref="AK3:AL3"/>
    <mergeCell ref="I6:J6"/>
    <mergeCell ref="K6:L6"/>
    <mergeCell ref="M6:N6"/>
    <mergeCell ref="O6:P6"/>
    <mergeCell ref="Q6:R6"/>
    <mergeCell ref="S3:T3"/>
    <mergeCell ref="U3:V3"/>
    <mergeCell ref="W3:X3"/>
    <mergeCell ref="Y3:Z3"/>
    <mergeCell ref="AC3:AD3"/>
    <mergeCell ref="S6:T6"/>
    <mergeCell ref="U6:V6"/>
    <mergeCell ref="W6:X6"/>
    <mergeCell ref="Y6:Z6"/>
    <mergeCell ref="AC6:AD6"/>
    <mergeCell ref="AE3:AF3"/>
    <mergeCell ref="AG3:AH3"/>
    <mergeCell ref="AA3:AB3"/>
    <mergeCell ref="AC4:AD4"/>
    <mergeCell ref="AE4:AF4"/>
    <mergeCell ref="AK6:AL6"/>
    <mergeCell ref="AA4:AB4"/>
    <mergeCell ref="AA5:AB5"/>
    <mergeCell ref="G44:G45"/>
    <mergeCell ref="H44:H45"/>
    <mergeCell ref="AI3:AJ3"/>
    <mergeCell ref="B1:H3"/>
    <mergeCell ref="M1:N1"/>
    <mergeCell ref="O1:P1"/>
    <mergeCell ref="Q1:R1"/>
    <mergeCell ref="AE1:AF1"/>
    <mergeCell ref="AG1:AH1"/>
    <mergeCell ref="AA1:AB1"/>
    <mergeCell ref="I3:J3"/>
    <mergeCell ref="K3:L3"/>
    <mergeCell ref="M3:N3"/>
    <mergeCell ref="O3:P3"/>
    <mergeCell ref="Q3:R3"/>
    <mergeCell ref="AC2:AD2"/>
    <mergeCell ref="AE6:AF6"/>
    <mergeCell ref="AI1:AJ1"/>
    <mergeCell ref="AG4:AH4"/>
    <mergeCell ref="AG6:AH6"/>
    <mergeCell ref="AA6:AB6"/>
    <mergeCell ref="AI6:AJ6"/>
    <mergeCell ref="AE5:AF5"/>
    <mergeCell ref="AG5:AH5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G46:G47"/>
    <mergeCell ref="B5:H5"/>
    <mergeCell ref="I5:J5"/>
    <mergeCell ref="K5:L5"/>
    <mergeCell ref="M5:N5"/>
    <mergeCell ref="B4:H4"/>
    <mergeCell ref="AI52:AJ52"/>
    <mergeCell ref="H46:H47"/>
    <mergeCell ref="B51:H51"/>
    <mergeCell ref="I51:J51"/>
    <mergeCell ref="K51:L51"/>
    <mergeCell ref="M51:N51"/>
    <mergeCell ref="B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:Z5"/>
    <mergeCell ref="O51:P51"/>
    <mergeCell ref="Q51:R51"/>
    <mergeCell ref="S51:T51"/>
    <mergeCell ref="U51:V51"/>
    <mergeCell ref="W51:X51"/>
    <mergeCell ref="Y51:Z51"/>
    <mergeCell ref="AC5:AD5"/>
    <mergeCell ref="S4:T4"/>
    <mergeCell ref="U4:V4"/>
    <mergeCell ref="S5:T5"/>
    <mergeCell ref="U5:V5"/>
    <mergeCell ref="O5:P5"/>
    <mergeCell ref="Q5:R5"/>
    <mergeCell ref="I4:J4"/>
    <mergeCell ref="K4:L4"/>
    <mergeCell ref="M4:N4"/>
    <mergeCell ref="O4:P4"/>
    <mergeCell ref="Q4:R4"/>
    <mergeCell ref="AK52:AL52"/>
    <mergeCell ref="Y52:Z52"/>
    <mergeCell ref="AC52:AD52"/>
    <mergeCell ref="AE52:AF52"/>
    <mergeCell ref="AG52:AH52"/>
    <mergeCell ref="AA52:AB52"/>
    <mergeCell ref="AK51:AL51"/>
    <mergeCell ref="AC51:AD51"/>
    <mergeCell ref="AE51:AF51"/>
    <mergeCell ref="AG51:AH51"/>
    <mergeCell ref="AA51:AB51"/>
    <mergeCell ref="AI51:AJ51"/>
    <mergeCell ref="AK5:AL5"/>
    <mergeCell ref="AK4:AL4"/>
    <mergeCell ref="AI4:AJ4"/>
    <mergeCell ref="AI5:AJ5"/>
    <mergeCell ref="W4:X4"/>
    <mergeCell ref="Y4:Z4"/>
    <mergeCell ref="W5:X5"/>
  </mergeCells>
  <pageMargins left="0.25" right="0.25" top="0.75" bottom="0.75" header="0.3" footer="0.3"/>
  <pageSetup paperSize="8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254"/>
  <sheetViews>
    <sheetView tabSelected="1" zoomScale="110" workbookViewId="0">
      <pane xSplit="7" ySplit="4" topLeftCell="H5" activePane="bottomRight" state="frozenSplit"/>
      <selection pane="topRight" activeCell="J1" sqref="J1"/>
      <selection pane="bottomLeft" activeCell="A18" sqref="A18"/>
      <selection pane="bottomRight" activeCell="B1" sqref="B1:AK38"/>
    </sheetView>
  </sheetViews>
  <sheetFormatPr baseColWidth="10" defaultRowHeight="11" x14ac:dyDescent="0.15"/>
  <cols>
    <col min="1" max="1" width="5.33203125" style="2" customWidth="1"/>
    <col min="2" max="2" width="12.83203125" style="3" customWidth="1"/>
    <col min="3" max="3" width="25.33203125" style="3" customWidth="1"/>
    <col min="4" max="4" width="7.1640625" style="3" customWidth="1"/>
    <col min="5" max="5" width="15.1640625" style="3" bestFit="1" customWidth="1"/>
    <col min="6" max="6" width="5" style="3" bestFit="1" customWidth="1"/>
    <col min="7" max="7" width="12" style="3" bestFit="1" customWidth="1"/>
    <col min="8" max="8" width="3.6640625" style="3" customWidth="1"/>
    <col min="9" max="9" width="7.83203125" style="3" customWidth="1"/>
    <col min="10" max="10" width="3.6640625" style="3" customWidth="1"/>
    <col min="11" max="11" width="7.83203125" style="3" customWidth="1"/>
    <col min="12" max="12" width="3.6640625" style="3" customWidth="1"/>
    <col min="13" max="13" width="7.83203125" style="3" customWidth="1"/>
    <col min="14" max="14" width="3.6640625" style="3" customWidth="1"/>
    <col min="15" max="15" width="7.83203125" style="3" customWidth="1"/>
    <col min="16" max="16" width="3.6640625" style="3" customWidth="1"/>
    <col min="17" max="17" width="7.83203125" style="3" customWidth="1"/>
    <col min="18" max="18" width="3.6640625" style="3" customWidth="1"/>
    <col min="19" max="19" width="7.83203125" style="3" customWidth="1"/>
    <col min="20" max="20" width="3.6640625" style="3" customWidth="1"/>
    <col min="21" max="21" width="7.83203125" style="3" customWidth="1"/>
    <col min="22" max="22" width="3.6640625" style="3" customWidth="1"/>
    <col min="23" max="23" width="7.83203125" style="3" customWidth="1"/>
    <col min="24" max="24" width="3.6640625" style="3" customWidth="1"/>
    <col min="25" max="25" width="7.83203125" style="3" customWidth="1"/>
    <col min="26" max="26" width="3.6640625" style="3" customWidth="1"/>
    <col min="27" max="27" width="7.83203125" style="3" customWidth="1"/>
    <col min="28" max="28" width="3.6640625" style="3" customWidth="1"/>
    <col min="29" max="29" width="7.83203125" style="3" customWidth="1"/>
    <col min="30" max="30" width="3.6640625" style="3" customWidth="1"/>
    <col min="31" max="31" width="7.83203125" style="3" customWidth="1"/>
    <col min="32" max="32" width="3.6640625" style="3" customWidth="1"/>
    <col min="33" max="33" width="7.83203125" style="3" customWidth="1"/>
    <col min="34" max="34" width="3.6640625" style="3" customWidth="1"/>
    <col min="35" max="35" width="7.83203125" style="3" customWidth="1"/>
    <col min="36" max="36" width="3.6640625" style="3" customWidth="1"/>
    <col min="37" max="37" width="7.83203125" style="3" customWidth="1"/>
    <col min="38" max="38" width="10.83203125" style="1"/>
    <col min="39" max="39" width="9.33203125" style="1" bestFit="1" customWidth="1"/>
    <col min="40" max="40" width="11.1640625" style="2" bestFit="1" customWidth="1"/>
    <col min="41" max="41" width="9.33203125" style="2" bestFit="1" customWidth="1"/>
    <col min="42" max="42" width="11.33203125" style="2" bestFit="1" customWidth="1"/>
    <col min="43" max="43" width="9.5" style="2" bestFit="1" customWidth="1"/>
    <col min="44" max="49" width="9.33203125" style="2" bestFit="1" customWidth="1"/>
    <col min="50" max="50" width="9.6640625" style="2" customWidth="1"/>
    <col min="51" max="53" width="9.33203125" style="2" bestFit="1" customWidth="1"/>
    <col min="54" max="16384" width="10.83203125" style="2"/>
  </cols>
  <sheetData>
    <row r="1" spans="1:70" ht="18.75" customHeight="1" x14ac:dyDescent="0.15">
      <c r="B1" s="552" t="s">
        <v>345</v>
      </c>
      <c r="C1" s="553"/>
      <c r="D1" s="553"/>
      <c r="E1" s="553"/>
      <c r="F1" s="553"/>
      <c r="G1" s="554"/>
      <c r="H1" s="544">
        <v>1</v>
      </c>
      <c r="I1" s="545"/>
      <c r="J1" s="544">
        <v>2</v>
      </c>
      <c r="K1" s="545"/>
      <c r="L1" s="544">
        <v>3</v>
      </c>
      <c r="M1" s="545"/>
      <c r="N1" s="605">
        <v>4</v>
      </c>
      <c r="O1" s="545"/>
      <c r="P1" s="605">
        <v>5</v>
      </c>
      <c r="Q1" s="545"/>
      <c r="R1" s="605">
        <v>6</v>
      </c>
      <c r="S1" s="545"/>
      <c r="T1" s="544">
        <v>7</v>
      </c>
      <c r="U1" s="545"/>
      <c r="V1" s="605">
        <v>8</v>
      </c>
      <c r="W1" s="545"/>
      <c r="X1" s="605">
        <v>9</v>
      </c>
      <c r="Y1" s="545"/>
      <c r="Z1" s="605">
        <v>10</v>
      </c>
      <c r="AA1" s="545"/>
      <c r="AB1" s="605">
        <v>11</v>
      </c>
      <c r="AC1" s="545"/>
      <c r="AD1" s="605">
        <v>12</v>
      </c>
      <c r="AE1" s="545"/>
      <c r="AF1" s="605">
        <v>13</v>
      </c>
      <c r="AG1" s="545"/>
      <c r="AH1" s="605">
        <v>14</v>
      </c>
      <c r="AI1" s="545"/>
      <c r="AJ1" s="605">
        <v>15</v>
      </c>
      <c r="AK1" s="545"/>
    </row>
    <row r="2" spans="1:70" ht="12.75" customHeight="1" x14ac:dyDescent="0.15">
      <c r="B2" s="555"/>
      <c r="C2" s="556"/>
      <c r="D2" s="556"/>
      <c r="E2" s="556"/>
      <c r="F2" s="556"/>
      <c r="G2" s="557"/>
      <c r="H2" s="546" t="s">
        <v>14</v>
      </c>
      <c r="I2" s="547"/>
      <c r="J2" s="546" t="s">
        <v>17</v>
      </c>
      <c r="K2" s="547"/>
      <c r="L2" s="546" t="s">
        <v>22</v>
      </c>
      <c r="M2" s="547"/>
      <c r="N2" s="607" t="s">
        <v>15</v>
      </c>
      <c r="O2" s="547"/>
      <c r="P2" s="607" t="s">
        <v>24</v>
      </c>
      <c r="Q2" s="547"/>
      <c r="R2" s="607" t="s">
        <v>269</v>
      </c>
      <c r="S2" s="547"/>
      <c r="T2" s="546" t="s">
        <v>30</v>
      </c>
      <c r="U2" s="547"/>
      <c r="V2" s="607" t="s">
        <v>8</v>
      </c>
      <c r="W2" s="547"/>
      <c r="X2" s="546" t="s">
        <v>18</v>
      </c>
      <c r="Y2" s="547"/>
      <c r="Z2" s="546" t="s">
        <v>179</v>
      </c>
      <c r="AA2" s="547"/>
      <c r="AB2" s="546" t="s">
        <v>7</v>
      </c>
      <c r="AC2" s="547"/>
      <c r="AD2" s="546" t="s">
        <v>373</v>
      </c>
      <c r="AE2" s="547"/>
      <c r="AF2" s="546" t="s">
        <v>2</v>
      </c>
      <c r="AG2" s="547"/>
      <c r="AH2" s="546" t="s">
        <v>358</v>
      </c>
      <c r="AI2" s="547"/>
      <c r="AJ2" s="546" t="s">
        <v>364</v>
      </c>
      <c r="AK2" s="547"/>
      <c r="AL2" s="2"/>
      <c r="AM2" s="533" t="str">
        <f>H2</f>
        <v>BRIQUEZ</v>
      </c>
      <c r="AN2" s="533" t="str">
        <f>J2</f>
        <v>SGRAZZUTTI</v>
      </c>
      <c r="AO2" s="533" t="str">
        <f>L2</f>
        <v>REVENU</v>
      </c>
      <c r="AP2" s="533" t="str">
        <f>N2</f>
        <v>FAVRE-FELIX</v>
      </c>
      <c r="AQ2" s="533" t="str">
        <f>P2</f>
        <v>DE NARDO</v>
      </c>
      <c r="AR2" s="533" t="str">
        <f>R2</f>
        <v>VIOLLAND</v>
      </c>
      <c r="AS2" s="533" t="str">
        <f>T2</f>
        <v>DEMOLIS</v>
      </c>
      <c r="AT2" s="533" t="str">
        <f>V2</f>
        <v>JANIN</v>
      </c>
      <c r="AU2" s="533" t="str">
        <f>X2</f>
        <v>HIBERT</v>
      </c>
      <c r="AV2" s="533" t="str">
        <f>Z2</f>
        <v>BERERD</v>
      </c>
      <c r="AW2" s="533" t="str">
        <f>AB2</f>
        <v>DUCRUET</v>
      </c>
      <c r="AX2" s="533" t="str">
        <f>AD2</f>
        <v>GENANS</v>
      </c>
      <c r="AY2" s="533" t="str">
        <f>AF2</f>
        <v>FONTAINE</v>
      </c>
      <c r="AZ2" s="533" t="str">
        <f>AH2</f>
        <v>CLAVEL</v>
      </c>
      <c r="BA2" s="533" t="str">
        <f>AJ2</f>
        <v>VULLIET</v>
      </c>
    </row>
    <row r="3" spans="1:70" ht="12.75" customHeight="1" thickBot="1" x14ac:dyDescent="0.2">
      <c r="A3" s="185"/>
      <c r="B3" s="558"/>
      <c r="C3" s="559"/>
      <c r="D3" s="559"/>
      <c r="E3" s="559"/>
      <c r="F3" s="559"/>
      <c r="G3" s="560"/>
      <c r="H3" s="548" t="s">
        <v>3</v>
      </c>
      <c r="I3" s="549"/>
      <c r="J3" s="548" t="s">
        <v>6</v>
      </c>
      <c r="K3" s="549"/>
      <c r="L3" s="548" t="s">
        <v>23</v>
      </c>
      <c r="M3" s="549"/>
      <c r="N3" s="606" t="s">
        <v>16</v>
      </c>
      <c r="O3" s="549"/>
      <c r="P3" s="606" t="s">
        <v>13</v>
      </c>
      <c r="Q3" s="549"/>
      <c r="R3" s="606" t="s">
        <v>268</v>
      </c>
      <c r="S3" s="549"/>
      <c r="T3" s="548" t="s">
        <v>20</v>
      </c>
      <c r="U3" s="549"/>
      <c r="V3" s="606" t="s">
        <v>31</v>
      </c>
      <c r="W3" s="549"/>
      <c r="X3" s="548" t="s">
        <v>19</v>
      </c>
      <c r="Y3" s="549"/>
      <c r="Z3" s="548" t="s">
        <v>180</v>
      </c>
      <c r="AA3" s="549"/>
      <c r="AB3" s="548" t="s">
        <v>0</v>
      </c>
      <c r="AC3" s="549"/>
      <c r="AD3" s="548" t="s">
        <v>4</v>
      </c>
      <c r="AE3" s="549"/>
      <c r="AF3" s="548" t="s">
        <v>1</v>
      </c>
      <c r="AG3" s="549"/>
      <c r="AH3" s="548" t="s">
        <v>359</v>
      </c>
      <c r="AI3" s="549"/>
      <c r="AJ3" s="548" t="s">
        <v>365</v>
      </c>
      <c r="AK3" s="549"/>
      <c r="AL3" s="2"/>
      <c r="AM3" s="2"/>
    </row>
    <row r="4" spans="1:70" s="7" customFormat="1" ht="19.5" customHeight="1" thickBot="1" x14ac:dyDescent="0.2">
      <c r="A4" s="364"/>
      <c r="B4" s="12" t="s">
        <v>35</v>
      </c>
      <c r="C4" s="13" t="s">
        <v>36</v>
      </c>
      <c r="D4" s="14" t="s">
        <v>37</v>
      </c>
      <c r="E4" s="13" t="s">
        <v>39</v>
      </c>
      <c r="F4" s="14" t="s">
        <v>167</v>
      </c>
      <c r="G4" s="15" t="s">
        <v>40</v>
      </c>
      <c r="H4" s="627" t="s">
        <v>11</v>
      </c>
      <c r="I4" s="628"/>
      <c r="J4" s="627" t="s">
        <v>11</v>
      </c>
      <c r="K4" s="628"/>
      <c r="L4" s="627" t="s">
        <v>11</v>
      </c>
      <c r="M4" s="628"/>
      <c r="N4" s="647" t="s">
        <v>346</v>
      </c>
      <c r="O4" s="628"/>
      <c r="P4" s="648" t="s">
        <v>11</v>
      </c>
      <c r="Q4" s="649"/>
      <c r="R4" s="648" t="s">
        <v>11</v>
      </c>
      <c r="S4" s="649"/>
      <c r="T4" s="627" t="s">
        <v>11</v>
      </c>
      <c r="U4" s="628"/>
      <c r="V4" s="647" t="s">
        <v>346</v>
      </c>
      <c r="W4" s="628"/>
      <c r="X4" s="627" t="s">
        <v>11</v>
      </c>
      <c r="Y4" s="628"/>
      <c r="Z4" s="629" t="s">
        <v>9</v>
      </c>
      <c r="AA4" s="630"/>
      <c r="AB4" s="627" t="s">
        <v>11</v>
      </c>
      <c r="AC4" s="628"/>
      <c r="AD4" s="627" t="s">
        <v>9</v>
      </c>
      <c r="AE4" s="628"/>
      <c r="AF4" s="627" t="s">
        <v>9</v>
      </c>
      <c r="AG4" s="628"/>
      <c r="AH4" s="627" t="s">
        <v>9</v>
      </c>
      <c r="AI4" s="628"/>
      <c r="AJ4" s="627" t="s">
        <v>9</v>
      </c>
      <c r="AK4" s="628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8"/>
      <c r="BC4" s="8"/>
      <c r="BD4" s="8"/>
      <c r="BE4" s="8"/>
      <c r="BF4" s="8"/>
      <c r="BG4" s="8"/>
      <c r="BH4" s="8"/>
      <c r="BI4" s="8"/>
      <c r="BJ4" s="8"/>
    </row>
    <row r="5" spans="1:70" s="304" customFormat="1" ht="19.5" customHeight="1" x14ac:dyDescent="0.15">
      <c r="A5" s="289"/>
      <c r="B5" s="437">
        <v>42862</v>
      </c>
      <c r="C5" s="496" t="s">
        <v>295</v>
      </c>
      <c r="D5" s="488" t="s">
        <v>42</v>
      </c>
      <c r="E5" s="440" t="s">
        <v>299</v>
      </c>
      <c r="F5" s="441" t="s">
        <v>99</v>
      </c>
      <c r="G5" s="439" t="s">
        <v>45</v>
      </c>
      <c r="H5" s="372">
        <v>21</v>
      </c>
      <c r="I5" s="373" t="s">
        <v>276</v>
      </c>
      <c r="J5" s="284"/>
      <c r="K5" s="285"/>
      <c r="L5" s="372" t="s">
        <v>348</v>
      </c>
      <c r="M5" s="373"/>
      <c r="N5" s="372" t="s">
        <v>349</v>
      </c>
      <c r="O5" s="373"/>
      <c r="P5" s="372" t="s">
        <v>350</v>
      </c>
      <c r="Q5" s="373"/>
      <c r="R5" s="284"/>
      <c r="S5" s="285"/>
      <c r="T5" s="284"/>
      <c r="U5" s="285"/>
      <c r="V5" s="284"/>
      <c r="W5" s="285"/>
      <c r="X5" s="372">
        <v>69</v>
      </c>
      <c r="Y5" s="373" t="s">
        <v>276</v>
      </c>
      <c r="Z5" s="372" t="s">
        <v>351</v>
      </c>
      <c r="AA5" s="373"/>
      <c r="AB5" s="284"/>
      <c r="AC5" s="285"/>
      <c r="AD5" s="284"/>
      <c r="AE5" s="285"/>
      <c r="AF5" s="284"/>
      <c r="AG5" s="285"/>
      <c r="AH5" s="284"/>
      <c r="AI5" s="285"/>
      <c r="AJ5" s="284"/>
      <c r="AK5" s="285"/>
      <c r="AL5" s="286"/>
      <c r="AM5" s="286">
        <f t="shared" ref="AM5:AM9" si="0">IF(H5&gt;0,1,0)</f>
        <v>1</v>
      </c>
      <c r="AN5" s="286">
        <f t="shared" ref="AN5:AN9" si="1">IF(J5&gt;0,1,0)</f>
        <v>0</v>
      </c>
      <c r="AO5" s="286">
        <f t="shared" ref="AO5:AO9" si="2">IF(L5&gt;0,1,0)</f>
        <v>1</v>
      </c>
      <c r="AP5" s="286">
        <f t="shared" ref="AP5:AP9" si="3">IF(N5&gt;0,1,0)</f>
        <v>1</v>
      </c>
      <c r="AQ5" s="286">
        <f t="shared" ref="AQ5:AQ9" si="4">IF(P5&gt;0,1,0)</f>
        <v>1</v>
      </c>
      <c r="AR5" s="286">
        <f t="shared" ref="AR5:AR9" si="5">IF(R5&gt;0,1,0)</f>
        <v>0</v>
      </c>
      <c r="AS5" s="286">
        <f t="shared" ref="AS5:AS9" si="6">IF(T5&gt;0,1,0)</f>
        <v>0</v>
      </c>
      <c r="AT5" s="286">
        <f t="shared" ref="AT5:AT9" si="7">IF(V5&gt;0,1,0)</f>
        <v>0</v>
      </c>
      <c r="AU5" s="286">
        <f t="shared" ref="AU5:AU9" si="8">IF(X5&gt;0,1,0)</f>
        <v>1</v>
      </c>
      <c r="AV5" s="286">
        <f t="shared" ref="AV5:AV9" si="9">IF(Z5&gt;0,1,0)</f>
        <v>1</v>
      </c>
      <c r="AW5" s="286">
        <f t="shared" ref="AW5:AW9" si="10">IF(AB5&gt;0,1,0)</f>
        <v>0</v>
      </c>
      <c r="AX5" s="286">
        <f t="shared" ref="AX5:AX9" si="11">IF(AD5&gt;0,1,0)</f>
        <v>0</v>
      </c>
      <c r="AY5" s="286">
        <f t="shared" ref="AY5:AY9" si="12">IF(AF5&gt;0,1,0)</f>
        <v>0</v>
      </c>
      <c r="AZ5" s="286">
        <f t="shared" ref="AZ5:AZ9" si="13">IF(AH5&gt;0,1,0)</f>
        <v>0</v>
      </c>
      <c r="BA5" s="286">
        <f t="shared" ref="BA5:BA9" si="14">IF(AJ5&gt;0,1,0)</f>
        <v>0</v>
      </c>
      <c r="BB5" s="287"/>
      <c r="BC5" s="287"/>
      <c r="BD5" s="287"/>
      <c r="BE5" s="287"/>
      <c r="BF5" s="287"/>
      <c r="BG5" s="287"/>
      <c r="BH5" s="287"/>
      <c r="BI5" s="287"/>
      <c r="BJ5" s="287"/>
      <c r="BK5" s="286"/>
      <c r="BL5" s="286"/>
      <c r="BM5" s="286"/>
      <c r="BN5" s="286"/>
      <c r="BO5" s="286"/>
      <c r="BP5" s="286"/>
      <c r="BQ5" s="286"/>
      <c r="BR5" s="286"/>
    </row>
    <row r="6" spans="1:70" s="304" customFormat="1" ht="19.5" customHeight="1" x14ac:dyDescent="0.15">
      <c r="A6" s="289"/>
      <c r="B6" s="490">
        <v>42862</v>
      </c>
      <c r="C6" s="491" t="s">
        <v>347</v>
      </c>
      <c r="D6" s="492" t="s">
        <v>42</v>
      </c>
      <c r="E6" s="494" t="s">
        <v>67</v>
      </c>
      <c r="F6" s="495" t="s">
        <v>68</v>
      </c>
      <c r="G6" s="493" t="s">
        <v>45</v>
      </c>
      <c r="H6" s="284"/>
      <c r="I6" s="285"/>
      <c r="J6" s="284"/>
      <c r="K6" s="285"/>
      <c r="L6" s="284"/>
      <c r="M6" s="285"/>
      <c r="N6" s="284"/>
      <c r="O6" s="285"/>
      <c r="P6" s="284"/>
      <c r="Q6" s="285"/>
      <c r="R6" s="372">
        <v>15</v>
      </c>
      <c r="S6" s="373" t="s">
        <v>208</v>
      </c>
      <c r="T6" s="284"/>
      <c r="U6" s="285"/>
      <c r="V6" s="284"/>
      <c r="W6" s="285"/>
      <c r="X6" s="284"/>
      <c r="Y6" s="285"/>
      <c r="Z6" s="284"/>
      <c r="AA6" s="285"/>
      <c r="AB6" s="284"/>
      <c r="AC6" s="285"/>
      <c r="AD6" s="284"/>
      <c r="AE6" s="285"/>
      <c r="AF6" s="284"/>
      <c r="AG6" s="285"/>
      <c r="AH6" s="284"/>
      <c r="AI6" s="285"/>
      <c r="AJ6" s="284"/>
      <c r="AK6" s="285"/>
      <c r="AL6" s="286"/>
      <c r="AM6" s="286">
        <f t="shared" si="0"/>
        <v>0</v>
      </c>
      <c r="AN6" s="286">
        <f t="shared" si="1"/>
        <v>0</v>
      </c>
      <c r="AO6" s="286">
        <f t="shared" si="2"/>
        <v>0</v>
      </c>
      <c r="AP6" s="286">
        <f t="shared" si="3"/>
        <v>0</v>
      </c>
      <c r="AQ6" s="286">
        <f t="shared" si="4"/>
        <v>0</v>
      </c>
      <c r="AR6" s="286">
        <f t="shared" si="5"/>
        <v>1</v>
      </c>
      <c r="AS6" s="286">
        <f t="shared" si="6"/>
        <v>0</v>
      </c>
      <c r="AT6" s="286">
        <f t="shared" si="7"/>
        <v>0</v>
      </c>
      <c r="AU6" s="286">
        <f t="shared" si="8"/>
        <v>0</v>
      </c>
      <c r="AV6" s="286">
        <f t="shared" si="9"/>
        <v>0</v>
      </c>
      <c r="AW6" s="286">
        <f t="shared" si="10"/>
        <v>0</v>
      </c>
      <c r="AX6" s="286">
        <f t="shared" si="11"/>
        <v>0</v>
      </c>
      <c r="AY6" s="286">
        <f t="shared" si="12"/>
        <v>0</v>
      </c>
      <c r="AZ6" s="286">
        <f t="shared" si="13"/>
        <v>0</v>
      </c>
      <c r="BA6" s="286">
        <f t="shared" si="14"/>
        <v>0</v>
      </c>
      <c r="BB6" s="287"/>
      <c r="BC6" s="287"/>
      <c r="BD6" s="287"/>
      <c r="BE6" s="287"/>
      <c r="BF6" s="287"/>
      <c r="BG6" s="287"/>
      <c r="BH6" s="287"/>
      <c r="BI6" s="287"/>
      <c r="BJ6" s="287"/>
      <c r="BK6" s="286"/>
      <c r="BL6" s="286"/>
      <c r="BM6" s="286"/>
      <c r="BN6" s="286"/>
      <c r="BO6" s="286"/>
      <c r="BP6" s="286"/>
      <c r="BQ6" s="286"/>
      <c r="BR6" s="286"/>
    </row>
    <row r="7" spans="1:70" s="305" customFormat="1" ht="19.5" customHeight="1" x14ac:dyDescent="0.15">
      <c r="A7" s="365"/>
      <c r="B7" s="457" t="s">
        <v>74</v>
      </c>
      <c r="C7" s="452" t="s">
        <v>302</v>
      </c>
      <c r="D7" s="453" t="s">
        <v>10</v>
      </c>
      <c r="E7" s="455" t="s">
        <v>272</v>
      </c>
      <c r="F7" s="456" t="s">
        <v>273</v>
      </c>
      <c r="G7" s="454" t="s">
        <v>45</v>
      </c>
      <c r="H7" s="284"/>
      <c r="I7" s="285"/>
      <c r="J7" s="284"/>
      <c r="K7" s="285"/>
      <c r="L7" s="284"/>
      <c r="M7" s="285"/>
      <c r="N7" s="409"/>
      <c r="O7" s="285"/>
      <c r="P7" s="284"/>
      <c r="Q7" s="285"/>
      <c r="R7" s="372">
        <v>10</v>
      </c>
      <c r="S7" s="373" t="s">
        <v>357</v>
      </c>
      <c r="T7" s="372">
        <v>56</v>
      </c>
      <c r="U7" s="373" t="s">
        <v>276</v>
      </c>
      <c r="V7" s="284"/>
      <c r="W7" s="285"/>
      <c r="X7" s="284"/>
      <c r="Y7" s="285"/>
      <c r="Z7" s="284"/>
      <c r="AA7" s="285"/>
      <c r="AB7" s="284"/>
      <c r="AC7" s="285"/>
      <c r="AD7" s="284"/>
      <c r="AE7" s="285"/>
      <c r="AF7" s="284"/>
      <c r="AG7" s="285"/>
      <c r="AH7" s="284"/>
      <c r="AI7" s="285"/>
      <c r="AJ7" s="284"/>
      <c r="AK7" s="285"/>
      <c r="AL7" s="286"/>
      <c r="AM7" s="286">
        <f t="shared" si="0"/>
        <v>0</v>
      </c>
      <c r="AN7" s="286">
        <f t="shared" si="1"/>
        <v>0</v>
      </c>
      <c r="AO7" s="286">
        <f t="shared" si="2"/>
        <v>0</v>
      </c>
      <c r="AP7" s="286">
        <f t="shared" si="3"/>
        <v>0</v>
      </c>
      <c r="AQ7" s="286">
        <f t="shared" si="4"/>
        <v>0</v>
      </c>
      <c r="AR7" s="286">
        <f t="shared" si="5"/>
        <v>1</v>
      </c>
      <c r="AS7" s="286">
        <f t="shared" si="6"/>
        <v>1</v>
      </c>
      <c r="AT7" s="286">
        <f t="shared" si="7"/>
        <v>0</v>
      </c>
      <c r="AU7" s="286">
        <f t="shared" si="8"/>
        <v>0</v>
      </c>
      <c r="AV7" s="286">
        <f t="shared" si="9"/>
        <v>0</v>
      </c>
      <c r="AW7" s="286">
        <f t="shared" si="10"/>
        <v>0</v>
      </c>
      <c r="AX7" s="286">
        <f t="shared" si="11"/>
        <v>0</v>
      </c>
      <c r="AY7" s="286">
        <f t="shared" si="12"/>
        <v>0</v>
      </c>
      <c r="AZ7" s="286">
        <f t="shared" si="13"/>
        <v>0</v>
      </c>
      <c r="BA7" s="286">
        <f t="shared" si="14"/>
        <v>0</v>
      </c>
      <c r="BB7" s="287"/>
      <c r="BC7" s="287"/>
      <c r="BD7" s="287"/>
      <c r="BE7" s="287"/>
      <c r="BF7" s="287"/>
      <c r="BG7" s="287"/>
      <c r="BH7" s="287"/>
      <c r="BI7" s="287"/>
      <c r="BJ7" s="287"/>
      <c r="BK7" s="286"/>
      <c r="BL7" s="286"/>
      <c r="BM7" s="286"/>
      <c r="BN7" s="286"/>
      <c r="BO7" s="286"/>
      <c r="BP7" s="286"/>
      <c r="BQ7" s="286"/>
      <c r="BR7" s="286"/>
    </row>
    <row r="8" spans="1:70" s="286" customFormat="1" ht="19.5" customHeight="1" x14ac:dyDescent="0.15">
      <c r="A8" s="289"/>
      <c r="B8" s="431" t="s">
        <v>303</v>
      </c>
      <c r="C8" s="426" t="s">
        <v>83</v>
      </c>
      <c r="D8" s="427" t="s">
        <v>10</v>
      </c>
      <c r="E8" s="429" t="s">
        <v>84</v>
      </c>
      <c r="F8" s="430" t="s">
        <v>85</v>
      </c>
      <c r="G8" s="428" t="s">
        <v>45</v>
      </c>
      <c r="H8" s="372">
        <v>14</v>
      </c>
      <c r="I8" s="373" t="s">
        <v>357</v>
      </c>
      <c r="J8" s="372">
        <v>26</v>
      </c>
      <c r="K8" s="373" t="s">
        <v>357</v>
      </c>
      <c r="L8" s="372">
        <v>24</v>
      </c>
      <c r="M8" s="373" t="s">
        <v>357</v>
      </c>
      <c r="N8" s="372">
        <v>23</v>
      </c>
      <c r="O8" s="373" t="s">
        <v>357</v>
      </c>
      <c r="P8" s="284"/>
      <c r="Q8" s="285"/>
      <c r="R8" s="372">
        <v>22</v>
      </c>
      <c r="S8" s="373" t="s">
        <v>357</v>
      </c>
      <c r="T8" s="372">
        <v>40</v>
      </c>
      <c r="U8" s="373" t="s">
        <v>276</v>
      </c>
      <c r="V8" s="284"/>
      <c r="W8" s="285"/>
      <c r="X8" s="372">
        <v>12</v>
      </c>
      <c r="Y8" s="373" t="s">
        <v>356</v>
      </c>
      <c r="Z8" s="284"/>
      <c r="AA8" s="285"/>
      <c r="AB8" s="372">
        <v>12</v>
      </c>
      <c r="AC8" s="373" t="s">
        <v>355</v>
      </c>
      <c r="AD8" s="372">
        <v>15</v>
      </c>
      <c r="AE8" s="373" t="s">
        <v>355</v>
      </c>
      <c r="AF8" s="284"/>
      <c r="AG8" s="408" t="s">
        <v>371</v>
      </c>
      <c r="AH8" s="372">
        <v>11</v>
      </c>
      <c r="AI8" s="373" t="s">
        <v>355</v>
      </c>
      <c r="AJ8" s="284"/>
      <c r="AK8" s="285"/>
      <c r="AM8" s="286">
        <f t="shared" si="0"/>
        <v>1</v>
      </c>
      <c r="AN8" s="286">
        <f t="shared" si="1"/>
        <v>1</v>
      </c>
      <c r="AO8" s="286">
        <f t="shared" si="2"/>
        <v>1</v>
      </c>
      <c r="AP8" s="286">
        <f t="shared" si="3"/>
        <v>1</v>
      </c>
      <c r="AQ8" s="286">
        <f t="shared" si="4"/>
        <v>0</v>
      </c>
      <c r="AR8" s="286">
        <f t="shared" si="5"/>
        <v>1</v>
      </c>
      <c r="AS8" s="286">
        <f t="shared" si="6"/>
        <v>1</v>
      </c>
      <c r="AT8" s="286">
        <f t="shared" si="7"/>
        <v>0</v>
      </c>
      <c r="AU8" s="286">
        <f t="shared" si="8"/>
        <v>1</v>
      </c>
      <c r="AV8" s="286">
        <f t="shared" si="9"/>
        <v>0</v>
      </c>
      <c r="AW8" s="286">
        <f t="shared" si="10"/>
        <v>1</v>
      </c>
      <c r="AX8" s="286">
        <f t="shared" si="11"/>
        <v>1</v>
      </c>
      <c r="AY8" s="286">
        <f t="shared" si="12"/>
        <v>0</v>
      </c>
      <c r="AZ8" s="286">
        <f t="shared" si="13"/>
        <v>1</v>
      </c>
      <c r="BA8" s="286">
        <f t="shared" si="14"/>
        <v>0</v>
      </c>
      <c r="BB8" s="287"/>
      <c r="BC8" s="287"/>
      <c r="BD8" s="287"/>
      <c r="BE8" s="287"/>
      <c r="BF8" s="287"/>
      <c r="BG8" s="287"/>
      <c r="BH8" s="287"/>
      <c r="BI8" s="287"/>
      <c r="BJ8" s="287"/>
    </row>
    <row r="9" spans="1:70" s="286" customFormat="1" ht="19.5" customHeight="1" x14ac:dyDescent="0.15">
      <c r="A9" s="289"/>
      <c r="B9" s="458" t="s">
        <v>305</v>
      </c>
      <c r="C9" s="459" t="s">
        <v>352</v>
      </c>
      <c r="D9" s="460" t="s">
        <v>10</v>
      </c>
      <c r="E9" s="462" t="s">
        <v>265</v>
      </c>
      <c r="F9" s="463" t="s">
        <v>99</v>
      </c>
      <c r="G9" s="461" t="s">
        <v>45</v>
      </c>
      <c r="H9" s="372">
        <v>81</v>
      </c>
      <c r="I9" s="373" t="s">
        <v>363</v>
      </c>
      <c r="J9" s="372">
        <v>79</v>
      </c>
      <c r="K9" s="373" t="s">
        <v>363</v>
      </c>
      <c r="L9" s="372">
        <v>18</v>
      </c>
      <c r="M9" s="373" t="s">
        <v>360</v>
      </c>
      <c r="N9" s="372" t="s">
        <v>361</v>
      </c>
      <c r="O9" s="373"/>
      <c r="P9" s="372">
        <v>31</v>
      </c>
      <c r="Q9" s="373" t="s">
        <v>362</v>
      </c>
      <c r="R9" s="284"/>
      <c r="S9" s="285"/>
      <c r="T9" s="284"/>
      <c r="U9" s="285"/>
      <c r="V9" s="284"/>
      <c r="W9" s="285"/>
      <c r="X9" s="284"/>
      <c r="Y9" s="285"/>
      <c r="Z9" s="284"/>
      <c r="AA9" s="285"/>
      <c r="AB9" s="284"/>
      <c r="AC9" s="285"/>
      <c r="AD9" s="284"/>
      <c r="AE9" s="285"/>
      <c r="AF9" s="284"/>
      <c r="AG9" s="285"/>
      <c r="AH9" s="284"/>
      <c r="AI9" s="285"/>
      <c r="AJ9" s="284"/>
      <c r="AK9" s="285"/>
      <c r="AM9" s="286">
        <f t="shared" si="0"/>
        <v>1</v>
      </c>
      <c r="AN9" s="286">
        <f t="shared" si="1"/>
        <v>1</v>
      </c>
      <c r="AO9" s="286">
        <f t="shared" si="2"/>
        <v>1</v>
      </c>
      <c r="AP9" s="286">
        <f t="shared" si="3"/>
        <v>1</v>
      </c>
      <c r="AQ9" s="286">
        <f t="shared" si="4"/>
        <v>1</v>
      </c>
      <c r="AR9" s="286">
        <f t="shared" si="5"/>
        <v>0</v>
      </c>
      <c r="AS9" s="286">
        <f t="shared" si="6"/>
        <v>0</v>
      </c>
      <c r="AT9" s="286">
        <f t="shared" si="7"/>
        <v>0</v>
      </c>
      <c r="AU9" s="286">
        <f t="shared" si="8"/>
        <v>0</v>
      </c>
      <c r="AV9" s="286">
        <f t="shared" si="9"/>
        <v>0</v>
      </c>
      <c r="AW9" s="286">
        <f t="shared" si="10"/>
        <v>0</v>
      </c>
      <c r="AX9" s="286">
        <f t="shared" si="11"/>
        <v>0</v>
      </c>
      <c r="AY9" s="286">
        <f t="shared" si="12"/>
        <v>0</v>
      </c>
      <c r="AZ9" s="286">
        <f t="shared" si="13"/>
        <v>0</v>
      </c>
      <c r="BA9" s="286">
        <f t="shared" si="14"/>
        <v>0</v>
      </c>
      <c r="BB9" s="287"/>
      <c r="BC9" s="287"/>
      <c r="BD9" s="287"/>
      <c r="BE9" s="287"/>
      <c r="BF9" s="287"/>
      <c r="BG9" s="287"/>
      <c r="BH9" s="287"/>
      <c r="BI9" s="287"/>
      <c r="BJ9" s="287"/>
    </row>
    <row r="10" spans="1:70" s="286" customFormat="1" ht="19.5" customHeight="1" x14ac:dyDescent="0.15">
      <c r="A10" s="289"/>
      <c r="B10" s="458" t="s">
        <v>305</v>
      </c>
      <c r="C10" s="459" t="s">
        <v>353</v>
      </c>
      <c r="D10" s="460" t="s">
        <v>10</v>
      </c>
      <c r="E10" s="462" t="s">
        <v>265</v>
      </c>
      <c r="F10" s="463" t="s">
        <v>99</v>
      </c>
      <c r="G10" s="461" t="s">
        <v>45</v>
      </c>
      <c r="H10" s="372">
        <v>39</v>
      </c>
      <c r="I10" s="373" t="s">
        <v>363</v>
      </c>
      <c r="J10" s="284"/>
      <c r="K10" s="285"/>
      <c r="L10" s="372">
        <v>7</v>
      </c>
      <c r="M10" s="373" t="s">
        <v>360</v>
      </c>
      <c r="N10" s="284"/>
      <c r="O10" s="285"/>
      <c r="P10" s="284"/>
      <c r="Q10" s="285"/>
      <c r="R10" s="372">
        <v>51</v>
      </c>
      <c r="S10" s="373" t="s">
        <v>363</v>
      </c>
      <c r="T10" s="284"/>
      <c r="U10" s="285"/>
      <c r="V10" s="284"/>
      <c r="W10" s="285"/>
      <c r="X10" s="284"/>
      <c r="Y10" s="285"/>
      <c r="Z10" s="284"/>
      <c r="AA10" s="285"/>
      <c r="AB10" s="284"/>
      <c r="AC10" s="285"/>
      <c r="AD10" s="284"/>
      <c r="AE10" s="285"/>
      <c r="AF10" s="284"/>
      <c r="AG10" s="285"/>
      <c r="AH10" s="284"/>
      <c r="AI10" s="285"/>
      <c r="AJ10" s="284"/>
      <c r="AK10" s="285"/>
      <c r="BB10" s="287"/>
      <c r="BC10" s="287"/>
      <c r="BD10" s="287"/>
      <c r="BE10" s="287"/>
      <c r="BF10" s="287"/>
      <c r="BG10" s="287"/>
      <c r="BH10" s="287"/>
      <c r="BI10" s="287"/>
      <c r="BJ10" s="287"/>
    </row>
    <row r="11" spans="1:70" s="286" customFormat="1" ht="19.5" customHeight="1" x14ac:dyDescent="0.15">
      <c r="A11" s="504"/>
      <c r="B11" s="505" t="s">
        <v>306</v>
      </c>
      <c r="C11" s="506" t="s">
        <v>136</v>
      </c>
      <c r="D11" s="507" t="s">
        <v>10</v>
      </c>
      <c r="E11" s="509" t="s">
        <v>137</v>
      </c>
      <c r="F11" s="510" t="s">
        <v>138</v>
      </c>
      <c r="G11" s="508" t="s">
        <v>307</v>
      </c>
      <c r="H11" s="284"/>
      <c r="I11" s="285"/>
      <c r="J11" s="284"/>
      <c r="K11" s="285"/>
      <c r="L11" s="284"/>
      <c r="M11" s="285"/>
      <c r="N11" s="284"/>
      <c r="O11" s="285"/>
      <c r="P11" s="284"/>
      <c r="Q11" s="285"/>
      <c r="R11" s="284"/>
      <c r="S11" s="285"/>
      <c r="T11" s="284"/>
      <c r="U11" s="285"/>
      <c r="V11" s="284"/>
      <c r="W11" s="285"/>
      <c r="X11" s="372">
        <v>49</v>
      </c>
      <c r="Y11" s="373" t="s">
        <v>355</v>
      </c>
      <c r="Z11" s="284"/>
      <c r="AA11" s="285"/>
      <c r="AB11" s="372">
        <v>9</v>
      </c>
      <c r="AC11" s="373" t="s">
        <v>367</v>
      </c>
      <c r="AD11" s="372">
        <v>28</v>
      </c>
      <c r="AE11" s="373" t="s">
        <v>366</v>
      </c>
      <c r="AF11" s="284"/>
      <c r="AG11" s="285"/>
      <c r="AH11" s="284"/>
      <c r="AI11" s="285"/>
      <c r="AJ11" s="284"/>
      <c r="AK11" s="285"/>
      <c r="AM11" s="286">
        <f t="shared" ref="AM11:AM30" si="15">IF(H11&gt;0,1,0)</f>
        <v>0</v>
      </c>
      <c r="AN11" s="286">
        <f t="shared" ref="AN11:AN30" si="16">IF(J11&gt;0,1,0)</f>
        <v>0</v>
      </c>
      <c r="AO11" s="286">
        <f t="shared" ref="AO11:AO30" si="17">IF(L11&gt;0,1,0)</f>
        <v>0</v>
      </c>
      <c r="AP11" s="286">
        <f t="shared" ref="AP11:AP30" si="18">IF(N11&gt;0,1,0)</f>
        <v>0</v>
      </c>
      <c r="AQ11" s="286">
        <f t="shared" ref="AQ11:AQ30" si="19">IF(P11&gt;0,1,0)</f>
        <v>0</v>
      </c>
      <c r="AR11" s="286">
        <f t="shared" ref="AR11:AR30" si="20">IF(R11&gt;0,1,0)</f>
        <v>0</v>
      </c>
      <c r="AS11" s="286">
        <f t="shared" ref="AS11:AS30" si="21">IF(T11&gt;0,1,0)</f>
        <v>0</v>
      </c>
      <c r="AT11" s="286">
        <f t="shared" ref="AT11:AT30" si="22">IF(V11&gt;0,1,0)</f>
        <v>0</v>
      </c>
      <c r="AU11" s="286">
        <f t="shared" ref="AU11:AU30" si="23">IF(X11&gt;0,1,0)</f>
        <v>1</v>
      </c>
      <c r="AV11" s="286">
        <f t="shared" ref="AV11:AV30" si="24">IF(Z11&gt;0,1,0)</f>
        <v>0</v>
      </c>
      <c r="AW11" s="286">
        <f t="shared" ref="AW11:AW30" si="25">IF(AB11&gt;0,1,0)</f>
        <v>1</v>
      </c>
      <c r="AX11" s="286">
        <f t="shared" ref="AX11:AX30" si="26">IF(AD11&gt;0,1,0)</f>
        <v>1</v>
      </c>
      <c r="AY11" s="286">
        <f t="shared" ref="AY11:AY30" si="27">IF(AF11&gt;0,1,0)</f>
        <v>0</v>
      </c>
      <c r="AZ11" s="286">
        <f t="shared" ref="AZ11:AZ30" si="28">IF(AH11&gt;0,1,0)</f>
        <v>0</v>
      </c>
      <c r="BA11" s="286">
        <f t="shared" ref="BA11:BA30" si="29">IF(AJ11&gt;0,1,0)</f>
        <v>0</v>
      </c>
      <c r="BB11" s="287"/>
      <c r="BC11" s="287"/>
      <c r="BD11" s="287"/>
      <c r="BE11" s="287"/>
      <c r="BF11" s="287"/>
      <c r="BG11" s="287"/>
      <c r="BH11" s="287"/>
      <c r="BI11" s="287"/>
      <c r="BJ11" s="287"/>
    </row>
    <row r="12" spans="1:70" s="286" customFormat="1" ht="19.5" customHeight="1" x14ac:dyDescent="0.15">
      <c r="A12" s="504"/>
      <c r="B12" s="464" t="s">
        <v>312</v>
      </c>
      <c r="C12" s="465" t="s">
        <v>313</v>
      </c>
      <c r="D12" s="466" t="s">
        <v>10</v>
      </c>
      <c r="E12" s="468" t="s">
        <v>314</v>
      </c>
      <c r="F12" s="469" t="s">
        <v>315</v>
      </c>
      <c r="G12" s="467" t="s">
        <v>45</v>
      </c>
      <c r="H12" s="372">
        <v>16</v>
      </c>
      <c r="I12" s="373" t="s">
        <v>357</v>
      </c>
      <c r="J12" s="372">
        <v>13</v>
      </c>
      <c r="K12" s="373" t="s">
        <v>357</v>
      </c>
      <c r="L12" s="372">
        <v>20</v>
      </c>
      <c r="M12" s="373" t="s">
        <v>357</v>
      </c>
      <c r="N12" s="284"/>
      <c r="O12" s="285"/>
      <c r="P12" s="284"/>
      <c r="Q12" s="285"/>
      <c r="R12" s="284"/>
      <c r="S12" s="285"/>
      <c r="T12" s="284"/>
      <c r="U12" s="285"/>
      <c r="V12" s="284"/>
      <c r="W12" s="285"/>
      <c r="X12" s="284"/>
      <c r="Y12" s="285"/>
      <c r="Z12" s="284"/>
      <c r="AA12" s="285"/>
      <c r="AB12" s="284"/>
      <c r="AC12" s="285"/>
      <c r="AD12" s="284"/>
      <c r="AE12" s="285"/>
      <c r="AF12" s="284"/>
      <c r="AG12" s="285"/>
      <c r="AH12" s="284"/>
      <c r="AI12" s="285"/>
      <c r="AJ12" s="284"/>
      <c r="AK12" s="285"/>
      <c r="AM12" s="286">
        <f t="shared" si="15"/>
        <v>1</v>
      </c>
      <c r="AN12" s="286">
        <f t="shared" si="16"/>
        <v>1</v>
      </c>
      <c r="AO12" s="286">
        <f t="shared" si="17"/>
        <v>1</v>
      </c>
      <c r="AP12" s="286">
        <f t="shared" si="18"/>
        <v>0</v>
      </c>
      <c r="AQ12" s="286">
        <f t="shared" si="19"/>
        <v>0</v>
      </c>
      <c r="AR12" s="286">
        <f t="shared" si="20"/>
        <v>0</v>
      </c>
      <c r="AS12" s="286">
        <f t="shared" si="21"/>
        <v>0</v>
      </c>
      <c r="AT12" s="286">
        <f t="shared" si="22"/>
        <v>0</v>
      </c>
      <c r="AU12" s="286">
        <f t="shared" si="23"/>
        <v>0</v>
      </c>
      <c r="AV12" s="286">
        <f t="shared" si="24"/>
        <v>0</v>
      </c>
      <c r="AW12" s="286">
        <f t="shared" si="25"/>
        <v>0</v>
      </c>
      <c r="AX12" s="286">
        <f t="shared" si="26"/>
        <v>0</v>
      </c>
      <c r="AY12" s="286">
        <f t="shared" si="27"/>
        <v>0</v>
      </c>
      <c r="AZ12" s="286">
        <f t="shared" si="28"/>
        <v>0</v>
      </c>
      <c r="BA12" s="286">
        <f t="shared" si="29"/>
        <v>0</v>
      </c>
      <c r="BB12" s="287"/>
      <c r="BC12" s="287"/>
      <c r="BD12" s="287"/>
      <c r="BE12" s="287"/>
      <c r="BF12" s="287"/>
      <c r="BG12" s="287"/>
      <c r="BH12" s="287"/>
      <c r="BI12" s="287"/>
      <c r="BJ12" s="287"/>
    </row>
    <row r="13" spans="1:70" s="286" customFormat="1" ht="19.5" customHeight="1" x14ac:dyDescent="0.15">
      <c r="A13" s="289"/>
      <c r="B13" s="431" t="s">
        <v>312</v>
      </c>
      <c r="C13" s="431" t="s">
        <v>295</v>
      </c>
      <c r="D13" s="427" t="s">
        <v>10</v>
      </c>
      <c r="E13" s="519" t="s">
        <v>314</v>
      </c>
      <c r="F13" s="520" t="s">
        <v>370</v>
      </c>
      <c r="G13" s="521" t="s">
        <v>45</v>
      </c>
      <c r="H13" s="372">
        <v>24</v>
      </c>
      <c r="I13" s="373" t="s">
        <v>357</v>
      </c>
      <c r="J13" s="372">
        <v>19</v>
      </c>
      <c r="K13" s="373" t="s">
        <v>357</v>
      </c>
      <c r="L13" s="372">
        <v>25</v>
      </c>
      <c r="M13" s="373" t="s">
        <v>357</v>
      </c>
      <c r="N13" s="284"/>
      <c r="O13" s="285"/>
      <c r="P13" s="284"/>
      <c r="Q13" s="285"/>
      <c r="R13" s="284"/>
      <c r="S13" s="285"/>
      <c r="T13" s="284"/>
      <c r="U13" s="285"/>
      <c r="V13" s="284"/>
      <c r="W13" s="285"/>
      <c r="X13" s="284"/>
      <c r="Y13" s="285"/>
      <c r="Z13" s="284"/>
      <c r="AA13" s="285"/>
      <c r="AB13" s="284"/>
      <c r="AC13" s="285"/>
      <c r="AD13" s="284"/>
      <c r="AE13" s="285"/>
      <c r="AF13" s="284"/>
      <c r="AG13" s="285"/>
      <c r="AH13" s="284"/>
      <c r="AI13" s="285"/>
      <c r="AJ13" s="284"/>
      <c r="AK13" s="285"/>
      <c r="BB13" s="287"/>
      <c r="BC13" s="287"/>
      <c r="BD13" s="287"/>
      <c r="BE13" s="287"/>
      <c r="BF13" s="287"/>
      <c r="BG13" s="287"/>
      <c r="BH13" s="287"/>
      <c r="BI13" s="287"/>
      <c r="BJ13" s="287"/>
    </row>
    <row r="14" spans="1:70" s="286" customFormat="1" ht="19.5" customHeight="1" x14ac:dyDescent="0.15">
      <c r="A14" s="289"/>
      <c r="B14" s="432">
        <v>42910</v>
      </c>
      <c r="C14" s="433" t="s">
        <v>316</v>
      </c>
      <c r="D14" s="489" t="s">
        <v>42</v>
      </c>
      <c r="E14" s="435" t="s">
        <v>317</v>
      </c>
      <c r="F14" s="436" t="s">
        <v>80</v>
      </c>
      <c r="G14" s="434" t="s">
        <v>81</v>
      </c>
      <c r="H14" s="284"/>
      <c r="I14" s="285"/>
      <c r="J14" s="284"/>
      <c r="K14" s="285"/>
      <c r="L14" s="284"/>
      <c r="M14" s="285"/>
      <c r="N14" s="284"/>
      <c r="O14" s="285"/>
      <c r="P14" s="284"/>
      <c r="Q14" s="285"/>
      <c r="R14" s="372">
        <v>8</v>
      </c>
      <c r="S14" s="373" t="s">
        <v>175</v>
      </c>
      <c r="T14" s="284"/>
      <c r="U14" s="285"/>
      <c r="V14" s="284"/>
      <c r="W14" s="285"/>
      <c r="X14" s="284"/>
      <c r="Y14" s="285"/>
      <c r="Z14" s="284"/>
      <c r="AA14" s="285"/>
      <c r="AB14" s="284"/>
      <c r="AC14" s="285"/>
      <c r="AD14" s="284"/>
      <c r="AE14" s="285"/>
      <c r="AF14" s="284"/>
      <c r="AG14" s="285"/>
      <c r="AH14" s="284"/>
      <c r="AI14" s="285"/>
      <c r="AJ14" s="284"/>
      <c r="AK14" s="285"/>
      <c r="AM14" s="286">
        <f t="shared" si="15"/>
        <v>0</v>
      </c>
      <c r="AN14" s="286">
        <f t="shared" si="16"/>
        <v>0</v>
      </c>
      <c r="AO14" s="286">
        <f t="shared" si="17"/>
        <v>0</v>
      </c>
      <c r="AP14" s="286">
        <f t="shared" si="18"/>
        <v>0</v>
      </c>
      <c r="AQ14" s="286">
        <f t="shared" si="19"/>
        <v>0</v>
      </c>
      <c r="AR14" s="286">
        <f t="shared" si="20"/>
        <v>1</v>
      </c>
      <c r="AS14" s="286">
        <f t="shared" si="21"/>
        <v>0</v>
      </c>
      <c r="AT14" s="286">
        <f t="shared" si="22"/>
        <v>0</v>
      </c>
      <c r="AU14" s="286">
        <f t="shared" si="23"/>
        <v>0</v>
      </c>
      <c r="AV14" s="286">
        <f t="shared" si="24"/>
        <v>0</v>
      </c>
      <c r="AW14" s="286">
        <f t="shared" si="25"/>
        <v>0</v>
      </c>
      <c r="AX14" s="286">
        <f t="shared" si="26"/>
        <v>0</v>
      </c>
      <c r="AY14" s="286">
        <f t="shared" si="27"/>
        <v>0</v>
      </c>
      <c r="AZ14" s="286">
        <f t="shared" si="28"/>
        <v>0</v>
      </c>
      <c r="BA14" s="286">
        <f t="shared" si="29"/>
        <v>0</v>
      </c>
      <c r="BB14" s="287"/>
      <c r="BC14" s="287"/>
      <c r="BD14" s="287"/>
      <c r="BE14" s="287"/>
      <c r="BF14" s="287"/>
      <c r="BG14" s="287"/>
      <c r="BH14" s="287"/>
      <c r="BI14" s="287"/>
      <c r="BJ14" s="287"/>
    </row>
    <row r="15" spans="1:70" s="286" customFormat="1" ht="19.5" customHeight="1" x14ac:dyDescent="0.15">
      <c r="A15" s="289"/>
      <c r="B15" s="432">
        <v>42917</v>
      </c>
      <c r="C15" s="433" t="s">
        <v>316</v>
      </c>
      <c r="D15" s="489" t="s">
        <v>42</v>
      </c>
      <c r="E15" s="435" t="s">
        <v>368</v>
      </c>
      <c r="F15" s="436" t="s">
        <v>80</v>
      </c>
      <c r="G15" s="434" t="s">
        <v>81</v>
      </c>
      <c r="H15" s="284"/>
      <c r="I15" s="285"/>
      <c r="J15" s="284"/>
      <c r="K15" s="285"/>
      <c r="L15" s="284"/>
      <c r="M15" s="285"/>
      <c r="N15" s="284"/>
      <c r="O15" s="285"/>
      <c r="P15" s="284"/>
      <c r="Q15" s="285"/>
      <c r="R15" s="372">
        <v>6</v>
      </c>
      <c r="S15" s="373" t="s">
        <v>175</v>
      </c>
      <c r="T15" s="284"/>
      <c r="U15" s="285"/>
      <c r="V15" s="284"/>
      <c r="W15" s="285"/>
      <c r="X15" s="284"/>
      <c r="Y15" s="285"/>
      <c r="Z15" s="284"/>
      <c r="AA15" s="285"/>
      <c r="AB15" s="284"/>
      <c r="AC15" s="285"/>
      <c r="AD15" s="284"/>
      <c r="AE15" s="285"/>
      <c r="AF15" s="284"/>
      <c r="AG15" s="285"/>
      <c r="AH15" s="284"/>
      <c r="AI15" s="285"/>
      <c r="AJ15" s="284"/>
      <c r="AK15" s="285"/>
      <c r="BB15" s="287"/>
      <c r="BC15" s="287"/>
      <c r="BD15" s="287"/>
      <c r="BE15" s="287"/>
      <c r="BF15" s="287"/>
      <c r="BG15" s="287"/>
      <c r="BH15" s="287"/>
      <c r="BI15" s="287"/>
      <c r="BJ15" s="287"/>
    </row>
    <row r="16" spans="1:70" s="286" customFormat="1" ht="19.5" customHeight="1" x14ac:dyDescent="0.15">
      <c r="A16" s="289"/>
      <c r="B16" s="425" t="s">
        <v>318</v>
      </c>
      <c r="C16" s="426" t="s">
        <v>295</v>
      </c>
      <c r="D16" s="427" t="s">
        <v>10</v>
      </c>
      <c r="E16" s="429" t="s">
        <v>141</v>
      </c>
      <c r="F16" s="430" t="s">
        <v>128</v>
      </c>
      <c r="G16" s="428" t="s">
        <v>45</v>
      </c>
      <c r="H16" s="284"/>
      <c r="I16" s="285"/>
      <c r="J16" s="284"/>
      <c r="K16" s="285" t="s">
        <v>372</v>
      </c>
      <c r="L16" s="372">
        <v>30</v>
      </c>
      <c r="M16" s="373" t="s">
        <v>357</v>
      </c>
      <c r="N16" s="372">
        <v>23</v>
      </c>
      <c r="O16" s="373" t="s">
        <v>357</v>
      </c>
      <c r="P16" s="284"/>
      <c r="Q16" s="285"/>
      <c r="R16" s="372">
        <v>10</v>
      </c>
      <c r="S16" s="373" t="s">
        <v>357</v>
      </c>
      <c r="T16" s="372">
        <v>43</v>
      </c>
      <c r="U16" s="373" t="s">
        <v>357</v>
      </c>
      <c r="V16" s="284"/>
      <c r="W16" s="285"/>
      <c r="X16" s="372">
        <v>10</v>
      </c>
      <c r="Y16" s="373" t="s">
        <v>356</v>
      </c>
      <c r="Z16" s="284"/>
      <c r="AA16" s="285"/>
      <c r="AB16" s="372">
        <v>9</v>
      </c>
      <c r="AC16" s="373" t="s">
        <v>355</v>
      </c>
      <c r="AD16" s="372">
        <v>10</v>
      </c>
      <c r="AE16" s="373" t="s">
        <v>355</v>
      </c>
      <c r="AF16" s="284"/>
      <c r="AG16" s="285"/>
      <c r="AH16" s="372">
        <v>11</v>
      </c>
      <c r="AI16" s="373" t="s">
        <v>355</v>
      </c>
      <c r="AJ16" s="284"/>
      <c r="AK16" s="285"/>
      <c r="AM16" s="286">
        <f t="shared" si="15"/>
        <v>0</v>
      </c>
      <c r="AN16" s="286">
        <f t="shared" si="16"/>
        <v>0</v>
      </c>
      <c r="AO16" s="286">
        <f t="shared" si="17"/>
        <v>1</v>
      </c>
      <c r="AP16" s="286">
        <f t="shared" si="18"/>
        <v>1</v>
      </c>
      <c r="AQ16" s="286">
        <f t="shared" si="19"/>
        <v>0</v>
      </c>
      <c r="AR16" s="286">
        <f t="shared" si="20"/>
        <v>1</v>
      </c>
      <c r="AS16" s="286">
        <f t="shared" si="21"/>
        <v>1</v>
      </c>
      <c r="AT16" s="286">
        <f t="shared" si="22"/>
        <v>0</v>
      </c>
      <c r="AU16" s="286">
        <f t="shared" si="23"/>
        <v>1</v>
      </c>
      <c r="AV16" s="286">
        <f t="shared" si="24"/>
        <v>0</v>
      </c>
      <c r="AW16" s="286">
        <f t="shared" si="25"/>
        <v>1</v>
      </c>
      <c r="AX16" s="286">
        <f t="shared" si="26"/>
        <v>1</v>
      </c>
      <c r="AY16" s="286">
        <f t="shared" si="27"/>
        <v>0</v>
      </c>
      <c r="AZ16" s="286">
        <f t="shared" si="28"/>
        <v>1</v>
      </c>
      <c r="BA16" s="286">
        <f t="shared" si="29"/>
        <v>0</v>
      </c>
      <c r="BB16" s="287"/>
      <c r="BC16" s="287"/>
      <c r="BD16" s="287"/>
      <c r="BE16" s="287"/>
      <c r="BF16" s="287"/>
      <c r="BG16" s="287"/>
      <c r="BH16" s="287"/>
      <c r="BI16" s="287"/>
      <c r="BJ16" s="287"/>
    </row>
    <row r="17" spans="1:62" s="286" customFormat="1" ht="19.5" customHeight="1" x14ac:dyDescent="0.15">
      <c r="A17" s="289"/>
      <c r="B17" s="450" t="s">
        <v>319</v>
      </c>
      <c r="C17" s="448" t="s">
        <v>298</v>
      </c>
      <c r="D17" s="444" t="s">
        <v>10</v>
      </c>
      <c r="E17" s="446" t="s">
        <v>130</v>
      </c>
      <c r="F17" s="449" t="s">
        <v>322</v>
      </c>
      <c r="G17" s="445" t="s">
        <v>225</v>
      </c>
      <c r="H17" s="284"/>
      <c r="I17" s="285"/>
      <c r="J17" s="284"/>
      <c r="K17" s="285"/>
      <c r="L17" s="284"/>
      <c r="M17" s="285"/>
      <c r="N17" s="284"/>
      <c r="O17" s="285"/>
      <c r="P17" s="284"/>
      <c r="Q17" s="285"/>
      <c r="R17" s="284"/>
      <c r="S17" s="285"/>
      <c r="T17" s="284"/>
      <c r="U17" s="285"/>
      <c r="V17" s="284"/>
      <c r="W17" s="285"/>
      <c r="X17" s="284"/>
      <c r="Y17" s="285"/>
      <c r="Z17" s="284"/>
      <c r="AA17" s="285"/>
      <c r="AB17" s="284"/>
      <c r="AC17" s="285"/>
      <c r="AD17" s="284"/>
      <c r="AE17" s="285"/>
      <c r="AF17" s="284"/>
      <c r="AG17" s="285"/>
      <c r="AH17" s="284"/>
      <c r="AI17" s="285"/>
      <c r="AJ17" s="284"/>
      <c r="AK17" s="285"/>
      <c r="AM17" s="286">
        <f t="shared" si="15"/>
        <v>0</v>
      </c>
      <c r="AN17" s="286">
        <f t="shared" si="16"/>
        <v>0</v>
      </c>
      <c r="AO17" s="286">
        <f t="shared" si="17"/>
        <v>0</v>
      </c>
      <c r="AP17" s="286">
        <f t="shared" si="18"/>
        <v>0</v>
      </c>
      <c r="AQ17" s="286">
        <f t="shared" si="19"/>
        <v>0</v>
      </c>
      <c r="AR17" s="286">
        <f t="shared" si="20"/>
        <v>0</v>
      </c>
      <c r="AS17" s="286">
        <f t="shared" si="21"/>
        <v>0</v>
      </c>
      <c r="AT17" s="286">
        <f t="shared" si="22"/>
        <v>0</v>
      </c>
      <c r="AU17" s="286">
        <f t="shared" si="23"/>
        <v>0</v>
      </c>
      <c r="AV17" s="286">
        <f t="shared" si="24"/>
        <v>0</v>
      </c>
      <c r="AW17" s="286">
        <f t="shared" si="25"/>
        <v>0</v>
      </c>
      <c r="AX17" s="286">
        <f t="shared" si="26"/>
        <v>0</v>
      </c>
      <c r="AY17" s="286">
        <f t="shared" si="27"/>
        <v>0</v>
      </c>
      <c r="AZ17" s="286">
        <f t="shared" si="28"/>
        <v>0</v>
      </c>
      <c r="BA17" s="286">
        <f t="shared" si="29"/>
        <v>0</v>
      </c>
      <c r="BB17" s="287"/>
      <c r="BC17" s="287"/>
      <c r="BD17" s="287"/>
      <c r="BE17" s="287"/>
      <c r="BF17" s="287"/>
      <c r="BG17" s="287"/>
      <c r="BH17" s="287"/>
      <c r="BI17" s="287"/>
      <c r="BJ17" s="287"/>
    </row>
    <row r="18" spans="1:62" s="286" customFormat="1" ht="19.5" customHeight="1" x14ac:dyDescent="0.15">
      <c r="A18" s="504"/>
      <c r="B18" s="511" t="s">
        <v>320</v>
      </c>
      <c r="C18" s="512" t="s">
        <v>321</v>
      </c>
      <c r="D18" s="513" t="s">
        <v>10</v>
      </c>
      <c r="E18" s="515" t="s">
        <v>116</v>
      </c>
      <c r="F18" s="516" t="s">
        <v>99</v>
      </c>
      <c r="G18" s="514" t="s">
        <v>45</v>
      </c>
      <c r="H18" s="372">
        <v>69</v>
      </c>
      <c r="I18" s="373" t="s">
        <v>357</v>
      </c>
      <c r="J18" s="284"/>
      <c r="K18" s="285"/>
      <c r="L18" s="372"/>
      <c r="M18" s="373" t="s">
        <v>209</v>
      </c>
      <c r="N18" s="284"/>
      <c r="O18" s="285"/>
      <c r="P18" s="284"/>
      <c r="Q18" s="285"/>
      <c r="R18" s="372">
        <v>48</v>
      </c>
      <c r="S18" s="373" t="s">
        <v>357</v>
      </c>
      <c r="T18" s="284"/>
      <c r="U18" s="285"/>
      <c r="V18" s="284"/>
      <c r="W18" s="285"/>
      <c r="X18" s="372">
        <v>7</v>
      </c>
      <c r="Y18" s="373" t="s">
        <v>194</v>
      </c>
      <c r="Z18" s="284"/>
      <c r="AA18" s="285"/>
      <c r="AB18" s="372">
        <v>3</v>
      </c>
      <c r="AC18" s="373" t="s">
        <v>195</v>
      </c>
      <c r="AD18" s="372">
        <v>8</v>
      </c>
      <c r="AE18" s="373" t="s">
        <v>196</v>
      </c>
      <c r="AF18" s="284"/>
      <c r="AG18" s="285"/>
      <c r="AH18" s="284"/>
      <c r="AI18" s="285"/>
      <c r="AJ18" s="372">
        <v>4</v>
      </c>
      <c r="AK18" s="373" t="s">
        <v>374</v>
      </c>
      <c r="AM18" s="286">
        <f t="shared" si="15"/>
        <v>1</v>
      </c>
      <c r="AN18" s="286">
        <f t="shared" si="16"/>
        <v>0</v>
      </c>
      <c r="AO18" s="286">
        <f t="shared" si="17"/>
        <v>0</v>
      </c>
      <c r="AP18" s="286">
        <f t="shared" si="18"/>
        <v>0</v>
      </c>
      <c r="AQ18" s="286">
        <f t="shared" si="19"/>
        <v>0</v>
      </c>
      <c r="AR18" s="286">
        <f t="shared" si="20"/>
        <v>1</v>
      </c>
      <c r="AS18" s="286">
        <f t="shared" si="21"/>
        <v>0</v>
      </c>
      <c r="AT18" s="286">
        <f t="shared" si="22"/>
        <v>0</v>
      </c>
      <c r="AU18" s="286">
        <f t="shared" si="23"/>
        <v>1</v>
      </c>
      <c r="AV18" s="286">
        <f t="shared" si="24"/>
        <v>0</v>
      </c>
      <c r="AW18" s="286">
        <f t="shared" si="25"/>
        <v>1</v>
      </c>
      <c r="AX18" s="286">
        <f t="shared" si="26"/>
        <v>1</v>
      </c>
      <c r="AY18" s="286">
        <f t="shared" si="27"/>
        <v>0</v>
      </c>
      <c r="AZ18" s="286">
        <f t="shared" si="28"/>
        <v>0</v>
      </c>
      <c r="BA18" s="286">
        <f t="shared" si="29"/>
        <v>1</v>
      </c>
      <c r="BB18" s="287"/>
      <c r="BC18" s="287"/>
      <c r="BD18" s="287"/>
      <c r="BE18" s="287"/>
      <c r="BF18" s="287"/>
      <c r="BG18" s="287"/>
      <c r="BH18" s="287"/>
      <c r="BI18" s="287"/>
      <c r="BJ18" s="287"/>
    </row>
    <row r="19" spans="1:62" s="286" customFormat="1" ht="19.5" customHeight="1" x14ac:dyDescent="0.15">
      <c r="A19" s="289"/>
      <c r="B19" s="470" t="s">
        <v>320</v>
      </c>
      <c r="C19" s="471" t="s">
        <v>323</v>
      </c>
      <c r="D19" s="472" t="s">
        <v>10</v>
      </c>
      <c r="E19" s="474" t="s">
        <v>324</v>
      </c>
      <c r="F19" s="475" t="s">
        <v>80</v>
      </c>
      <c r="G19" s="473" t="s">
        <v>81</v>
      </c>
      <c r="H19" s="284"/>
      <c r="I19" s="285"/>
      <c r="J19" s="409"/>
      <c r="K19" s="285"/>
      <c r="L19" s="284"/>
      <c r="M19" s="285"/>
      <c r="N19" s="284"/>
      <c r="O19" s="285"/>
      <c r="P19" s="284"/>
      <c r="Q19" s="285"/>
      <c r="R19" s="284"/>
      <c r="S19" s="285"/>
      <c r="T19" s="284"/>
      <c r="U19" s="285"/>
      <c r="V19" s="284"/>
      <c r="W19" s="285"/>
      <c r="X19" s="284"/>
      <c r="Y19" s="285"/>
      <c r="Z19" s="284"/>
      <c r="AA19" s="285"/>
      <c r="AB19" s="284"/>
      <c r="AC19" s="285"/>
      <c r="AD19" s="284"/>
      <c r="AE19" s="285"/>
      <c r="AF19" s="284"/>
      <c r="AG19" s="285"/>
      <c r="AH19" s="284"/>
      <c r="AI19" s="285"/>
      <c r="AJ19" s="284"/>
      <c r="AK19" s="285"/>
      <c r="AL19" s="307"/>
      <c r="AM19" s="286">
        <f t="shared" si="15"/>
        <v>0</v>
      </c>
      <c r="AN19" s="286">
        <f t="shared" si="16"/>
        <v>0</v>
      </c>
      <c r="AO19" s="286">
        <f t="shared" si="17"/>
        <v>0</v>
      </c>
      <c r="AP19" s="286">
        <f t="shared" si="18"/>
        <v>0</v>
      </c>
      <c r="AQ19" s="286">
        <f t="shared" si="19"/>
        <v>0</v>
      </c>
      <c r="AR19" s="286">
        <f t="shared" si="20"/>
        <v>0</v>
      </c>
      <c r="AS19" s="286">
        <f t="shared" si="21"/>
        <v>0</v>
      </c>
      <c r="AT19" s="286">
        <f t="shared" si="22"/>
        <v>0</v>
      </c>
      <c r="AU19" s="286">
        <f t="shared" si="23"/>
        <v>0</v>
      </c>
      <c r="AV19" s="286">
        <f t="shared" si="24"/>
        <v>0</v>
      </c>
      <c r="AW19" s="286">
        <f t="shared" si="25"/>
        <v>0</v>
      </c>
      <c r="AX19" s="286">
        <f t="shared" si="26"/>
        <v>0</v>
      </c>
      <c r="AY19" s="286">
        <f t="shared" si="27"/>
        <v>0</v>
      </c>
      <c r="AZ19" s="286">
        <f t="shared" si="28"/>
        <v>0</v>
      </c>
      <c r="BA19" s="286">
        <f t="shared" si="29"/>
        <v>0</v>
      </c>
      <c r="BB19" s="287"/>
      <c r="BC19" s="287"/>
      <c r="BD19" s="287"/>
      <c r="BE19" s="287"/>
      <c r="BF19" s="287"/>
      <c r="BG19" s="287"/>
      <c r="BH19" s="287"/>
      <c r="BI19" s="287"/>
      <c r="BJ19" s="287"/>
    </row>
    <row r="20" spans="1:62" s="286" customFormat="1" ht="19.5" customHeight="1" x14ac:dyDescent="0.15">
      <c r="A20" s="289"/>
      <c r="B20" s="431" t="s">
        <v>325</v>
      </c>
      <c r="C20" s="426" t="s">
        <v>295</v>
      </c>
      <c r="D20" s="427" t="s">
        <v>10</v>
      </c>
      <c r="E20" s="429" t="s">
        <v>238</v>
      </c>
      <c r="F20" s="430" t="s">
        <v>128</v>
      </c>
      <c r="G20" s="428" t="s">
        <v>45</v>
      </c>
      <c r="H20" s="372">
        <v>10</v>
      </c>
      <c r="I20" s="373" t="s">
        <v>276</v>
      </c>
      <c r="J20" s="284"/>
      <c r="K20" s="285"/>
      <c r="L20" s="372">
        <v>20</v>
      </c>
      <c r="M20" s="373" t="s">
        <v>276</v>
      </c>
      <c r="N20" s="372">
        <v>14</v>
      </c>
      <c r="O20" s="373" t="s">
        <v>276</v>
      </c>
      <c r="P20" s="284"/>
      <c r="Q20" s="285"/>
      <c r="R20" s="372">
        <v>4</v>
      </c>
      <c r="S20" s="373" t="s">
        <v>276</v>
      </c>
      <c r="T20" s="372">
        <v>31</v>
      </c>
      <c r="U20" s="373" t="s">
        <v>276</v>
      </c>
      <c r="V20" s="284"/>
      <c r="W20" s="285"/>
      <c r="X20" s="372">
        <v>11</v>
      </c>
      <c r="Y20" s="373" t="s">
        <v>356</v>
      </c>
      <c r="Z20" s="372">
        <v>8</v>
      </c>
      <c r="AA20" s="373" t="s">
        <v>356</v>
      </c>
      <c r="AB20" s="372">
        <v>9</v>
      </c>
      <c r="AC20" s="373" t="s">
        <v>355</v>
      </c>
      <c r="AD20" s="284"/>
      <c r="AE20" s="285"/>
      <c r="AF20" s="284"/>
      <c r="AG20" s="285"/>
      <c r="AH20" s="284"/>
      <c r="AI20" s="285"/>
      <c r="AJ20" s="284"/>
      <c r="AK20" s="285"/>
      <c r="AM20" s="286">
        <f t="shared" si="15"/>
        <v>1</v>
      </c>
      <c r="AN20" s="286">
        <f t="shared" si="16"/>
        <v>0</v>
      </c>
      <c r="AO20" s="286">
        <f t="shared" si="17"/>
        <v>1</v>
      </c>
      <c r="AP20" s="286">
        <f t="shared" si="18"/>
        <v>1</v>
      </c>
      <c r="AQ20" s="286">
        <f t="shared" si="19"/>
        <v>0</v>
      </c>
      <c r="AR20" s="286">
        <f t="shared" si="20"/>
        <v>1</v>
      </c>
      <c r="AS20" s="286">
        <f t="shared" si="21"/>
        <v>1</v>
      </c>
      <c r="AT20" s="286">
        <f t="shared" si="22"/>
        <v>0</v>
      </c>
      <c r="AU20" s="286">
        <f t="shared" si="23"/>
        <v>1</v>
      </c>
      <c r="AV20" s="286">
        <f t="shared" si="24"/>
        <v>1</v>
      </c>
      <c r="AW20" s="286">
        <f t="shared" si="25"/>
        <v>1</v>
      </c>
      <c r="AX20" s="286">
        <f t="shared" si="26"/>
        <v>0</v>
      </c>
      <c r="AY20" s="286">
        <f t="shared" si="27"/>
        <v>0</v>
      </c>
      <c r="AZ20" s="286">
        <f t="shared" si="28"/>
        <v>0</v>
      </c>
      <c r="BA20" s="286">
        <f t="shared" si="29"/>
        <v>0</v>
      </c>
      <c r="BB20" s="287"/>
      <c r="BC20" s="287"/>
      <c r="BD20" s="287"/>
      <c r="BE20" s="287"/>
      <c r="BF20" s="287"/>
      <c r="BG20" s="287"/>
      <c r="BH20" s="287"/>
      <c r="BI20" s="287"/>
      <c r="BJ20" s="287"/>
    </row>
    <row r="21" spans="1:62" s="286" customFormat="1" ht="19.5" customHeight="1" x14ac:dyDescent="0.15">
      <c r="A21" s="289"/>
      <c r="B21" s="481" t="s">
        <v>326</v>
      </c>
      <c r="C21" s="482" t="s">
        <v>45</v>
      </c>
      <c r="D21" s="483" t="s">
        <v>10</v>
      </c>
      <c r="E21" s="485" t="s">
        <v>327</v>
      </c>
      <c r="F21" s="486" t="s">
        <v>92</v>
      </c>
      <c r="G21" s="484" t="s">
        <v>45</v>
      </c>
      <c r="H21" s="284"/>
      <c r="I21" s="285"/>
      <c r="J21" s="284"/>
      <c r="K21" s="285"/>
      <c r="L21" s="372">
        <v>71</v>
      </c>
      <c r="M21" s="373" t="s">
        <v>276</v>
      </c>
      <c r="N21" s="284"/>
      <c r="O21" s="285"/>
      <c r="P21" s="284"/>
      <c r="Q21" s="285"/>
      <c r="R21" s="372">
        <v>36</v>
      </c>
      <c r="S21" s="373" t="s">
        <v>276</v>
      </c>
      <c r="T21" s="284"/>
      <c r="U21" s="285"/>
      <c r="V21" s="284"/>
      <c r="W21" s="285"/>
      <c r="X21" s="284"/>
      <c r="Y21" s="285"/>
      <c r="Z21" s="284"/>
      <c r="AA21" s="285"/>
      <c r="AB21" s="284"/>
      <c r="AC21" s="285"/>
      <c r="AD21" s="284"/>
      <c r="AE21" s="285"/>
      <c r="AF21" s="284"/>
      <c r="AG21" s="285"/>
      <c r="AH21" s="284"/>
      <c r="AI21" s="285"/>
      <c r="AJ21" s="284"/>
      <c r="AK21" s="285"/>
      <c r="AM21" s="286">
        <f t="shared" si="15"/>
        <v>0</v>
      </c>
      <c r="AN21" s="286">
        <f t="shared" si="16"/>
        <v>0</v>
      </c>
      <c r="AO21" s="286">
        <f t="shared" si="17"/>
        <v>1</v>
      </c>
      <c r="AP21" s="286">
        <f t="shared" si="18"/>
        <v>0</v>
      </c>
      <c r="AQ21" s="286">
        <f t="shared" si="19"/>
        <v>0</v>
      </c>
      <c r="AR21" s="286">
        <f t="shared" si="20"/>
        <v>1</v>
      </c>
      <c r="AS21" s="286">
        <f t="shared" si="21"/>
        <v>0</v>
      </c>
      <c r="AT21" s="286">
        <f t="shared" si="22"/>
        <v>0</v>
      </c>
      <c r="AU21" s="286">
        <f t="shared" si="23"/>
        <v>0</v>
      </c>
      <c r="AV21" s="286">
        <f t="shared" si="24"/>
        <v>0</v>
      </c>
      <c r="AW21" s="286">
        <f t="shared" si="25"/>
        <v>0</v>
      </c>
      <c r="AX21" s="286">
        <f t="shared" si="26"/>
        <v>0</v>
      </c>
      <c r="AY21" s="286">
        <f t="shared" si="27"/>
        <v>0</v>
      </c>
      <c r="AZ21" s="286">
        <f t="shared" si="28"/>
        <v>0</v>
      </c>
      <c r="BA21" s="286">
        <f t="shared" si="29"/>
        <v>0</v>
      </c>
      <c r="BB21" s="287"/>
      <c r="BC21" s="287"/>
      <c r="BD21" s="287"/>
      <c r="BE21" s="287"/>
      <c r="BF21" s="287"/>
      <c r="BG21" s="287"/>
      <c r="BH21" s="287"/>
      <c r="BI21" s="287"/>
      <c r="BJ21" s="287"/>
    </row>
    <row r="22" spans="1:62" s="286" customFormat="1" ht="19.5" customHeight="1" x14ac:dyDescent="0.15">
      <c r="A22" s="289"/>
      <c r="B22" s="487" t="s">
        <v>329</v>
      </c>
      <c r="C22" s="482" t="s">
        <v>45</v>
      </c>
      <c r="D22" s="483" t="s">
        <v>10</v>
      </c>
      <c r="E22" s="485" t="s">
        <v>328</v>
      </c>
      <c r="F22" s="486" t="s">
        <v>92</v>
      </c>
      <c r="G22" s="484" t="s">
        <v>45</v>
      </c>
      <c r="H22" s="284"/>
      <c r="I22" s="285"/>
      <c r="J22" s="409"/>
      <c r="K22" s="285"/>
      <c r="L22" s="372">
        <v>68</v>
      </c>
      <c r="M22" s="373" t="s">
        <v>276</v>
      </c>
      <c r="N22" s="284"/>
      <c r="O22" s="285"/>
      <c r="P22" s="284"/>
      <c r="Q22" s="285"/>
      <c r="R22" s="372">
        <v>24</v>
      </c>
      <c r="S22" s="373" t="s">
        <v>276</v>
      </c>
      <c r="T22" s="284"/>
      <c r="U22" s="285"/>
      <c r="V22" s="284"/>
      <c r="W22" s="285"/>
      <c r="X22" s="284"/>
      <c r="Y22" s="285"/>
      <c r="Z22" s="284"/>
      <c r="AA22" s="285"/>
      <c r="AB22" s="284"/>
      <c r="AC22" s="285"/>
      <c r="AD22" s="284"/>
      <c r="AE22" s="285"/>
      <c r="AF22" s="284"/>
      <c r="AG22" s="285"/>
      <c r="AH22" s="284"/>
      <c r="AI22" s="285"/>
      <c r="AJ22" s="284"/>
      <c r="AK22" s="285"/>
      <c r="AM22" s="286">
        <f t="shared" si="15"/>
        <v>0</v>
      </c>
      <c r="AN22" s="286">
        <f t="shared" si="16"/>
        <v>0</v>
      </c>
      <c r="AO22" s="286">
        <f t="shared" si="17"/>
        <v>1</v>
      </c>
      <c r="AP22" s="286">
        <f t="shared" si="18"/>
        <v>0</v>
      </c>
      <c r="AQ22" s="286">
        <f t="shared" si="19"/>
        <v>0</v>
      </c>
      <c r="AR22" s="286">
        <f t="shared" si="20"/>
        <v>1</v>
      </c>
      <c r="AS22" s="286">
        <f t="shared" si="21"/>
        <v>0</v>
      </c>
      <c r="AT22" s="286">
        <f t="shared" si="22"/>
        <v>0</v>
      </c>
      <c r="AU22" s="286">
        <f t="shared" si="23"/>
        <v>0</v>
      </c>
      <c r="AV22" s="286">
        <f t="shared" si="24"/>
        <v>0</v>
      </c>
      <c r="AW22" s="286">
        <f t="shared" si="25"/>
        <v>0</v>
      </c>
      <c r="AX22" s="286">
        <f t="shared" si="26"/>
        <v>0</v>
      </c>
      <c r="AY22" s="286">
        <f t="shared" si="27"/>
        <v>0</v>
      </c>
      <c r="AZ22" s="286">
        <f t="shared" si="28"/>
        <v>0</v>
      </c>
      <c r="BA22" s="286">
        <f t="shared" si="29"/>
        <v>0</v>
      </c>
      <c r="BB22" s="287"/>
      <c r="BC22" s="287"/>
      <c r="BD22" s="287"/>
      <c r="BE22" s="287"/>
      <c r="BF22" s="287"/>
      <c r="BG22" s="287"/>
      <c r="BH22" s="287"/>
      <c r="BI22" s="287"/>
      <c r="BJ22" s="287"/>
    </row>
    <row r="23" spans="1:62" s="286" customFormat="1" ht="19.5" customHeight="1" x14ac:dyDescent="0.15">
      <c r="A23" s="289"/>
      <c r="B23" s="470" t="s">
        <v>333</v>
      </c>
      <c r="C23" s="471" t="s">
        <v>330</v>
      </c>
      <c r="D23" s="472" t="s">
        <v>10</v>
      </c>
      <c r="E23" s="474" t="s">
        <v>157</v>
      </c>
      <c r="F23" s="475" t="s">
        <v>80</v>
      </c>
      <c r="G23" s="473" t="s">
        <v>81</v>
      </c>
      <c r="H23" s="284"/>
      <c r="I23" s="285"/>
      <c r="J23" s="409"/>
      <c r="K23" s="285"/>
      <c r="L23" s="284"/>
      <c r="M23" s="285"/>
      <c r="N23" s="284"/>
      <c r="O23" s="285"/>
      <c r="P23" s="284"/>
      <c r="Q23" s="285"/>
      <c r="R23" s="372">
        <v>57</v>
      </c>
      <c r="S23" s="373" t="s">
        <v>357</v>
      </c>
      <c r="T23" s="284"/>
      <c r="U23" s="285"/>
      <c r="V23" s="284"/>
      <c r="W23" s="285"/>
      <c r="X23" s="284"/>
      <c r="Y23" s="285"/>
      <c r="Z23" s="284"/>
      <c r="AA23" s="285"/>
      <c r="AB23" s="284"/>
      <c r="AC23" s="285"/>
      <c r="AD23" s="284"/>
      <c r="AE23" s="285"/>
      <c r="AF23" s="284"/>
      <c r="AG23" s="285"/>
      <c r="AH23" s="284"/>
      <c r="AI23" s="285"/>
      <c r="AJ23" s="284"/>
      <c r="AK23" s="285"/>
      <c r="AM23" s="286">
        <f t="shared" si="15"/>
        <v>0</v>
      </c>
      <c r="AN23" s="286">
        <f t="shared" si="16"/>
        <v>0</v>
      </c>
      <c r="AO23" s="286">
        <f t="shared" si="17"/>
        <v>0</v>
      </c>
      <c r="AP23" s="286">
        <f t="shared" si="18"/>
        <v>0</v>
      </c>
      <c r="AQ23" s="286">
        <f t="shared" si="19"/>
        <v>0</v>
      </c>
      <c r="AR23" s="286">
        <f t="shared" si="20"/>
        <v>1</v>
      </c>
      <c r="AS23" s="286">
        <f t="shared" si="21"/>
        <v>0</v>
      </c>
      <c r="AT23" s="286">
        <f t="shared" si="22"/>
        <v>0</v>
      </c>
      <c r="AU23" s="286">
        <f t="shared" si="23"/>
        <v>0</v>
      </c>
      <c r="AV23" s="286">
        <f t="shared" si="24"/>
        <v>0</v>
      </c>
      <c r="AW23" s="286">
        <f t="shared" si="25"/>
        <v>0</v>
      </c>
      <c r="AX23" s="286">
        <f t="shared" si="26"/>
        <v>0</v>
      </c>
      <c r="AY23" s="286">
        <f t="shared" si="27"/>
        <v>0</v>
      </c>
      <c r="AZ23" s="286">
        <f t="shared" si="28"/>
        <v>0</v>
      </c>
      <c r="BA23" s="286">
        <f t="shared" si="29"/>
        <v>0</v>
      </c>
      <c r="BB23" s="287"/>
      <c r="BC23" s="287"/>
      <c r="BD23" s="287"/>
      <c r="BE23" s="287"/>
      <c r="BF23" s="287"/>
      <c r="BG23" s="287"/>
      <c r="BH23" s="287"/>
      <c r="BI23" s="287"/>
      <c r="BJ23" s="287"/>
    </row>
    <row r="24" spans="1:62" s="286" customFormat="1" ht="19.5" customHeight="1" x14ac:dyDescent="0.15">
      <c r="A24" s="289"/>
      <c r="B24" s="437">
        <v>42980</v>
      </c>
      <c r="C24" s="438" t="s">
        <v>295</v>
      </c>
      <c r="D24" s="488" t="s">
        <v>42</v>
      </c>
      <c r="E24" s="440" t="s">
        <v>341</v>
      </c>
      <c r="F24" s="441" t="s">
        <v>342</v>
      </c>
      <c r="G24" s="439" t="s">
        <v>45</v>
      </c>
      <c r="H24" s="372">
        <v>12</v>
      </c>
      <c r="I24" s="373" t="s">
        <v>208</v>
      </c>
      <c r="J24" s="409"/>
      <c r="K24" s="285"/>
      <c r="L24" s="284"/>
      <c r="M24" s="285"/>
      <c r="N24" s="284"/>
      <c r="O24" s="285"/>
      <c r="P24" s="284"/>
      <c r="Q24" s="285"/>
      <c r="R24" s="284"/>
      <c r="S24" s="285"/>
      <c r="T24" s="284"/>
      <c r="U24" s="285"/>
      <c r="V24" s="284"/>
      <c r="W24" s="285"/>
      <c r="X24" s="284"/>
      <c r="Y24" s="285"/>
      <c r="Z24" s="372">
        <v>37</v>
      </c>
      <c r="AA24" s="373" t="s">
        <v>208</v>
      </c>
      <c r="AB24" s="284"/>
      <c r="AC24" s="285"/>
      <c r="AD24" s="284"/>
      <c r="AE24" s="285"/>
      <c r="AF24" s="284"/>
      <c r="AG24" s="285"/>
      <c r="AH24" s="284"/>
      <c r="AI24" s="285"/>
      <c r="AJ24" s="284"/>
      <c r="AK24" s="285"/>
      <c r="AM24" s="286">
        <f t="shared" si="15"/>
        <v>1</v>
      </c>
      <c r="AN24" s="286">
        <f t="shared" si="16"/>
        <v>0</v>
      </c>
      <c r="AO24" s="286">
        <f t="shared" si="17"/>
        <v>0</v>
      </c>
      <c r="AP24" s="286">
        <f t="shared" si="18"/>
        <v>0</v>
      </c>
      <c r="AQ24" s="286">
        <f t="shared" si="19"/>
        <v>0</v>
      </c>
      <c r="AR24" s="286">
        <f t="shared" si="20"/>
        <v>0</v>
      </c>
      <c r="AS24" s="286">
        <f t="shared" si="21"/>
        <v>0</v>
      </c>
      <c r="AT24" s="286">
        <f t="shared" si="22"/>
        <v>0</v>
      </c>
      <c r="AU24" s="286">
        <f t="shared" si="23"/>
        <v>0</v>
      </c>
      <c r="AV24" s="286">
        <f t="shared" si="24"/>
        <v>1</v>
      </c>
      <c r="AW24" s="286">
        <f t="shared" si="25"/>
        <v>0</v>
      </c>
      <c r="AX24" s="286">
        <f t="shared" si="26"/>
        <v>0</v>
      </c>
      <c r="AY24" s="286">
        <f t="shared" si="27"/>
        <v>0</v>
      </c>
      <c r="AZ24" s="286">
        <f t="shared" si="28"/>
        <v>0</v>
      </c>
      <c r="BA24" s="286">
        <f t="shared" si="29"/>
        <v>0</v>
      </c>
      <c r="BB24" s="287"/>
      <c r="BC24" s="287"/>
      <c r="BD24" s="287"/>
      <c r="BE24" s="287"/>
      <c r="BF24" s="287"/>
      <c r="BG24" s="287"/>
      <c r="BH24" s="287"/>
      <c r="BI24" s="287"/>
      <c r="BJ24" s="287"/>
    </row>
    <row r="25" spans="1:62" s="286" customFormat="1" ht="19.5" customHeight="1" x14ac:dyDescent="0.15">
      <c r="A25" s="289"/>
      <c r="B25" s="432">
        <v>42980</v>
      </c>
      <c r="C25" s="433" t="s">
        <v>316</v>
      </c>
      <c r="D25" s="489" t="s">
        <v>42</v>
      </c>
      <c r="E25" s="435" t="s">
        <v>334</v>
      </c>
      <c r="F25" s="436" t="s">
        <v>80</v>
      </c>
      <c r="G25" s="434" t="s">
        <v>81</v>
      </c>
      <c r="H25" s="284"/>
      <c r="I25" s="285"/>
      <c r="J25" s="284"/>
      <c r="K25" s="285"/>
      <c r="L25" s="284"/>
      <c r="M25" s="285"/>
      <c r="N25" s="284"/>
      <c r="O25" s="285"/>
      <c r="P25" s="284"/>
      <c r="Q25" s="285"/>
      <c r="R25" s="372">
        <v>5</v>
      </c>
      <c r="S25" s="373" t="s">
        <v>276</v>
      </c>
      <c r="T25" s="284"/>
      <c r="U25" s="285"/>
      <c r="V25" s="284"/>
      <c r="W25" s="285"/>
      <c r="X25" s="284"/>
      <c r="Y25" s="285"/>
      <c r="Z25" s="284"/>
      <c r="AA25" s="285"/>
      <c r="AB25" s="284"/>
      <c r="AC25" s="285"/>
      <c r="AD25" s="284"/>
      <c r="AE25" s="285"/>
      <c r="AF25" s="284"/>
      <c r="AG25" s="285"/>
      <c r="AH25" s="284"/>
      <c r="AI25" s="285"/>
      <c r="AJ25" s="284"/>
      <c r="AK25" s="285"/>
      <c r="AM25" s="286">
        <f t="shared" si="15"/>
        <v>0</v>
      </c>
      <c r="AN25" s="286">
        <f t="shared" si="16"/>
        <v>0</v>
      </c>
      <c r="AO25" s="286">
        <f t="shared" si="17"/>
        <v>0</v>
      </c>
      <c r="AP25" s="286">
        <f t="shared" si="18"/>
        <v>0</v>
      </c>
      <c r="AQ25" s="286">
        <f t="shared" si="19"/>
        <v>0</v>
      </c>
      <c r="AR25" s="286">
        <f t="shared" si="20"/>
        <v>1</v>
      </c>
      <c r="AS25" s="286">
        <f t="shared" si="21"/>
        <v>0</v>
      </c>
      <c r="AT25" s="286">
        <f t="shared" si="22"/>
        <v>0</v>
      </c>
      <c r="AU25" s="286">
        <f t="shared" si="23"/>
        <v>0</v>
      </c>
      <c r="AV25" s="286">
        <f t="shared" si="24"/>
        <v>0</v>
      </c>
      <c r="AW25" s="286">
        <f t="shared" si="25"/>
        <v>0</v>
      </c>
      <c r="AX25" s="286">
        <f t="shared" si="26"/>
        <v>0</v>
      </c>
      <c r="AY25" s="286">
        <f t="shared" si="27"/>
        <v>0</v>
      </c>
      <c r="AZ25" s="286">
        <f t="shared" si="28"/>
        <v>0</v>
      </c>
      <c r="BA25" s="286">
        <f t="shared" si="29"/>
        <v>0</v>
      </c>
      <c r="BB25" s="287"/>
      <c r="BC25" s="287"/>
      <c r="BD25" s="287"/>
      <c r="BE25" s="287"/>
      <c r="BF25" s="287"/>
      <c r="BG25" s="287"/>
      <c r="BH25" s="287"/>
      <c r="BI25" s="287"/>
      <c r="BJ25" s="287"/>
    </row>
    <row r="26" spans="1:62" s="286" customFormat="1" ht="19.5" customHeight="1" x14ac:dyDescent="0.15">
      <c r="A26" s="289"/>
      <c r="B26" s="432">
        <v>42987</v>
      </c>
      <c r="C26" s="433" t="s">
        <v>316</v>
      </c>
      <c r="D26" s="489" t="s">
        <v>42</v>
      </c>
      <c r="E26" s="435" t="s">
        <v>335</v>
      </c>
      <c r="F26" s="436" t="s">
        <v>80</v>
      </c>
      <c r="G26" s="434" t="s">
        <v>81</v>
      </c>
      <c r="H26" s="284"/>
      <c r="I26" s="285"/>
      <c r="J26" s="284"/>
      <c r="K26" s="285"/>
      <c r="L26" s="284"/>
      <c r="M26" s="285"/>
      <c r="N26" s="284"/>
      <c r="O26" s="285"/>
      <c r="P26" s="284"/>
      <c r="Q26" s="285"/>
      <c r="R26" s="372"/>
      <c r="S26" s="373" t="s">
        <v>277</v>
      </c>
      <c r="T26" s="284"/>
      <c r="U26" s="285"/>
      <c r="V26" s="284"/>
      <c r="W26" s="285"/>
      <c r="X26" s="284"/>
      <c r="Y26" s="285"/>
      <c r="Z26" s="284"/>
      <c r="AA26" s="285"/>
      <c r="AB26" s="284"/>
      <c r="AC26" s="285"/>
      <c r="AD26" s="284"/>
      <c r="AE26" s="285"/>
      <c r="AF26" s="284"/>
      <c r="AG26" s="285"/>
      <c r="AH26" s="284"/>
      <c r="AI26" s="285"/>
      <c r="AJ26" s="284"/>
      <c r="AK26" s="285"/>
      <c r="AM26" s="286">
        <f t="shared" si="15"/>
        <v>0</v>
      </c>
      <c r="AN26" s="286">
        <f t="shared" si="16"/>
        <v>0</v>
      </c>
      <c r="AO26" s="286">
        <f t="shared" si="17"/>
        <v>0</v>
      </c>
      <c r="AP26" s="286">
        <f t="shared" si="18"/>
        <v>0</v>
      </c>
      <c r="AQ26" s="286">
        <f t="shared" si="19"/>
        <v>0</v>
      </c>
      <c r="AR26" s="286">
        <f t="shared" si="20"/>
        <v>0</v>
      </c>
      <c r="AS26" s="286">
        <f t="shared" si="21"/>
        <v>0</v>
      </c>
      <c r="AT26" s="286">
        <f t="shared" si="22"/>
        <v>0</v>
      </c>
      <c r="AU26" s="286">
        <f t="shared" si="23"/>
        <v>0</v>
      </c>
      <c r="AV26" s="286">
        <f t="shared" si="24"/>
        <v>0</v>
      </c>
      <c r="AW26" s="286">
        <f t="shared" si="25"/>
        <v>0</v>
      </c>
      <c r="AX26" s="286">
        <f t="shared" si="26"/>
        <v>0</v>
      </c>
      <c r="AY26" s="286">
        <f t="shared" si="27"/>
        <v>0</v>
      </c>
      <c r="AZ26" s="286">
        <f t="shared" si="28"/>
        <v>0</v>
      </c>
      <c r="BA26" s="286">
        <f t="shared" si="29"/>
        <v>0</v>
      </c>
      <c r="BB26" s="287"/>
      <c r="BC26" s="287"/>
      <c r="BD26" s="287"/>
      <c r="BE26" s="287"/>
      <c r="BF26" s="287"/>
      <c r="BG26" s="287"/>
      <c r="BH26" s="287"/>
      <c r="BI26" s="287"/>
      <c r="BJ26" s="287"/>
    </row>
    <row r="27" spans="1:62" s="286" customFormat="1" ht="19.5" customHeight="1" x14ac:dyDescent="0.15">
      <c r="A27" s="289"/>
      <c r="B27" s="432">
        <v>42988</v>
      </c>
      <c r="C27" s="433" t="s">
        <v>316</v>
      </c>
      <c r="D27" s="489" t="s">
        <v>42</v>
      </c>
      <c r="E27" s="435" t="s">
        <v>369</v>
      </c>
      <c r="F27" s="436" t="s">
        <v>80</v>
      </c>
      <c r="G27" s="434" t="s">
        <v>81</v>
      </c>
      <c r="H27" s="284"/>
      <c r="I27" s="285"/>
      <c r="J27" s="284"/>
      <c r="K27" s="285"/>
      <c r="L27" s="284"/>
      <c r="M27" s="285"/>
      <c r="N27" s="284"/>
      <c r="O27" s="285"/>
      <c r="P27" s="284"/>
      <c r="Q27" s="285"/>
      <c r="R27" s="372">
        <v>11</v>
      </c>
      <c r="S27" s="373" t="s">
        <v>276</v>
      </c>
      <c r="T27" s="284"/>
      <c r="U27" s="285"/>
      <c r="V27" s="284"/>
      <c r="W27" s="285"/>
      <c r="X27" s="284"/>
      <c r="Y27" s="285"/>
      <c r="Z27" s="284"/>
      <c r="AA27" s="285"/>
      <c r="AB27" s="284"/>
      <c r="AC27" s="285"/>
      <c r="AD27" s="284"/>
      <c r="AE27" s="285"/>
      <c r="AF27" s="284"/>
      <c r="AG27" s="285"/>
      <c r="AH27" s="284"/>
      <c r="AI27" s="285"/>
      <c r="AJ27" s="284"/>
      <c r="AK27" s="285"/>
      <c r="BB27" s="287"/>
      <c r="BC27" s="287"/>
      <c r="BD27" s="287"/>
      <c r="BE27" s="287"/>
      <c r="BF27" s="287"/>
      <c r="BG27" s="287"/>
      <c r="BH27" s="287"/>
      <c r="BI27" s="287"/>
      <c r="BJ27" s="287"/>
    </row>
    <row r="28" spans="1:62" s="286" customFormat="1" ht="19.5" customHeight="1" x14ac:dyDescent="0.15">
      <c r="A28" s="289"/>
      <c r="B28" s="425" t="s">
        <v>339</v>
      </c>
      <c r="C28" s="426" t="s">
        <v>295</v>
      </c>
      <c r="D28" s="427" t="s">
        <v>10</v>
      </c>
      <c r="E28" s="429" t="s">
        <v>340</v>
      </c>
      <c r="F28" s="430" t="s">
        <v>315</v>
      </c>
      <c r="G28" s="428" t="s">
        <v>45</v>
      </c>
      <c r="H28" s="372">
        <v>18</v>
      </c>
      <c r="I28" s="373" t="s">
        <v>276</v>
      </c>
      <c r="J28" s="284"/>
      <c r="K28" s="285"/>
      <c r="L28" s="372">
        <v>22</v>
      </c>
      <c r="M28" s="373" t="s">
        <v>276</v>
      </c>
      <c r="N28" s="284"/>
      <c r="O28" s="285"/>
      <c r="P28" s="284"/>
      <c r="Q28" s="285"/>
      <c r="R28" s="284"/>
      <c r="S28" s="285"/>
      <c r="T28" s="284"/>
      <c r="U28" s="285"/>
      <c r="V28" s="284"/>
      <c r="W28" s="285"/>
      <c r="X28" s="284"/>
      <c r="Y28" s="285"/>
      <c r="Z28" s="372">
        <v>7</v>
      </c>
      <c r="AA28" s="373" t="s">
        <v>356</v>
      </c>
      <c r="AB28" s="372">
        <v>9</v>
      </c>
      <c r="AC28" s="373" t="s">
        <v>355</v>
      </c>
      <c r="AD28" s="372"/>
      <c r="AE28" s="373" t="s">
        <v>209</v>
      </c>
      <c r="AF28" s="372"/>
      <c r="AG28" s="373" t="s">
        <v>209</v>
      </c>
      <c r="AH28" s="284"/>
      <c r="AI28" s="285"/>
      <c r="AJ28" s="284"/>
      <c r="AK28" s="285"/>
      <c r="AM28" s="286">
        <f t="shared" si="15"/>
        <v>1</v>
      </c>
      <c r="AN28" s="286">
        <f t="shared" si="16"/>
        <v>0</v>
      </c>
      <c r="AO28" s="286">
        <f t="shared" si="17"/>
        <v>1</v>
      </c>
      <c r="AP28" s="286">
        <f t="shared" si="18"/>
        <v>0</v>
      </c>
      <c r="AQ28" s="286">
        <f t="shared" si="19"/>
        <v>0</v>
      </c>
      <c r="AR28" s="286">
        <f t="shared" si="20"/>
        <v>0</v>
      </c>
      <c r="AS28" s="286">
        <f t="shared" si="21"/>
        <v>0</v>
      </c>
      <c r="AT28" s="286">
        <f t="shared" si="22"/>
        <v>0</v>
      </c>
      <c r="AU28" s="286">
        <f t="shared" si="23"/>
        <v>0</v>
      </c>
      <c r="AV28" s="286">
        <f t="shared" si="24"/>
        <v>1</v>
      </c>
      <c r="AW28" s="286">
        <f t="shared" si="25"/>
        <v>1</v>
      </c>
      <c r="AX28" s="286">
        <f t="shared" si="26"/>
        <v>0</v>
      </c>
      <c r="AY28" s="286">
        <f t="shared" si="27"/>
        <v>0</v>
      </c>
      <c r="AZ28" s="286">
        <f t="shared" si="28"/>
        <v>0</v>
      </c>
      <c r="BA28" s="286">
        <f t="shared" si="29"/>
        <v>0</v>
      </c>
      <c r="BB28" s="287"/>
      <c r="BC28" s="287"/>
      <c r="BD28" s="287"/>
      <c r="BE28" s="287"/>
      <c r="BF28" s="287"/>
      <c r="BG28" s="287"/>
      <c r="BH28" s="287"/>
      <c r="BI28" s="287"/>
      <c r="BJ28" s="287"/>
    </row>
    <row r="29" spans="1:62" s="286" customFormat="1" ht="19.5" customHeight="1" x14ac:dyDescent="0.15">
      <c r="A29" s="289"/>
      <c r="B29" s="425" t="s">
        <v>337</v>
      </c>
      <c r="C29" s="426" t="s">
        <v>295</v>
      </c>
      <c r="D29" s="427" t="s">
        <v>10</v>
      </c>
      <c r="E29" s="429" t="s">
        <v>151</v>
      </c>
      <c r="F29" s="430" t="s">
        <v>128</v>
      </c>
      <c r="G29" s="428" t="s">
        <v>45</v>
      </c>
      <c r="H29" s="372">
        <v>36</v>
      </c>
      <c r="I29" s="373" t="s">
        <v>208</v>
      </c>
      <c r="J29" s="284"/>
      <c r="K29" s="285"/>
      <c r="L29" s="372">
        <v>45</v>
      </c>
      <c r="M29" s="373" t="s">
        <v>285</v>
      </c>
      <c r="N29" s="372">
        <v>46</v>
      </c>
      <c r="O29" s="373" t="s">
        <v>208</v>
      </c>
      <c r="P29" s="284"/>
      <c r="Q29" s="285"/>
      <c r="R29" s="372">
        <v>15</v>
      </c>
      <c r="S29" s="373" t="s">
        <v>208</v>
      </c>
      <c r="T29" s="372">
        <v>57</v>
      </c>
      <c r="U29" s="373" t="s">
        <v>208</v>
      </c>
      <c r="V29" s="284"/>
      <c r="W29" s="285"/>
      <c r="X29" s="284"/>
      <c r="Y29" s="285"/>
      <c r="Z29" s="372">
        <v>54</v>
      </c>
      <c r="AA29" s="373" t="s">
        <v>208</v>
      </c>
      <c r="AB29" s="372">
        <v>113</v>
      </c>
      <c r="AC29" s="373" t="s">
        <v>208</v>
      </c>
      <c r="AD29" s="372">
        <v>114</v>
      </c>
      <c r="AE29" s="373" t="s">
        <v>208</v>
      </c>
      <c r="AF29" s="284"/>
      <c r="AG29" s="285"/>
      <c r="AH29" s="372">
        <v>111</v>
      </c>
      <c r="AI29" s="373" t="s">
        <v>208</v>
      </c>
      <c r="AJ29" s="284"/>
      <c r="AK29" s="285"/>
      <c r="AM29" s="286">
        <f t="shared" si="15"/>
        <v>1</v>
      </c>
      <c r="AN29" s="286">
        <f t="shared" si="16"/>
        <v>0</v>
      </c>
      <c r="AO29" s="286">
        <f t="shared" si="17"/>
        <v>1</v>
      </c>
      <c r="AP29" s="286">
        <f t="shared" si="18"/>
        <v>1</v>
      </c>
      <c r="AQ29" s="286">
        <f t="shared" si="19"/>
        <v>0</v>
      </c>
      <c r="AR29" s="286">
        <f t="shared" si="20"/>
        <v>1</v>
      </c>
      <c r="AS29" s="286">
        <f t="shared" si="21"/>
        <v>1</v>
      </c>
      <c r="AT29" s="286">
        <f t="shared" si="22"/>
        <v>0</v>
      </c>
      <c r="AU29" s="286">
        <f t="shared" si="23"/>
        <v>0</v>
      </c>
      <c r="AV29" s="286">
        <f t="shared" si="24"/>
        <v>1</v>
      </c>
      <c r="AW29" s="286">
        <f t="shared" si="25"/>
        <v>1</v>
      </c>
      <c r="AX29" s="286">
        <f t="shared" si="26"/>
        <v>1</v>
      </c>
      <c r="AY29" s="286">
        <f t="shared" si="27"/>
        <v>0</v>
      </c>
      <c r="AZ29" s="286">
        <f t="shared" si="28"/>
        <v>1</v>
      </c>
      <c r="BA29" s="286">
        <f t="shared" si="29"/>
        <v>0</v>
      </c>
      <c r="BB29" s="287"/>
      <c r="BC29" s="287"/>
      <c r="BD29" s="287"/>
      <c r="BE29" s="287"/>
      <c r="BF29" s="287"/>
      <c r="BG29" s="287"/>
      <c r="BH29" s="287"/>
      <c r="BI29" s="287"/>
      <c r="BJ29" s="287"/>
    </row>
    <row r="30" spans="1:62" s="286" customFormat="1" ht="19.5" customHeight="1" x14ac:dyDescent="0.15">
      <c r="A30" s="306"/>
      <c r="B30" s="470" t="s">
        <v>338</v>
      </c>
      <c r="C30" s="471" t="s">
        <v>330</v>
      </c>
      <c r="D30" s="472" t="s">
        <v>10</v>
      </c>
      <c r="E30" s="474" t="s">
        <v>159</v>
      </c>
      <c r="F30" s="475" t="s">
        <v>80</v>
      </c>
      <c r="G30" s="473" t="s">
        <v>81</v>
      </c>
      <c r="H30" s="284"/>
      <c r="I30" s="285"/>
      <c r="J30" s="284"/>
      <c r="K30" s="285"/>
      <c r="L30" s="284"/>
      <c r="M30" s="285"/>
      <c r="N30" s="284"/>
      <c r="O30" s="285"/>
      <c r="P30" s="284"/>
      <c r="Q30" s="285"/>
      <c r="R30" s="372"/>
      <c r="S30" s="373" t="s">
        <v>209</v>
      </c>
      <c r="T30" s="284"/>
      <c r="U30" s="285"/>
      <c r="V30" s="284"/>
      <c r="W30" s="285"/>
      <c r="X30" s="284"/>
      <c r="Y30" s="285"/>
      <c r="Z30" s="284"/>
      <c r="AA30" s="285"/>
      <c r="AB30" s="284"/>
      <c r="AC30" s="285"/>
      <c r="AD30" s="284"/>
      <c r="AE30" s="285"/>
      <c r="AF30" s="284"/>
      <c r="AG30" s="285"/>
      <c r="AH30" s="284"/>
      <c r="AI30" s="285"/>
      <c r="AJ30" s="284"/>
      <c r="AK30" s="285"/>
      <c r="AM30" s="286">
        <f t="shared" si="15"/>
        <v>0</v>
      </c>
      <c r="AN30" s="286">
        <f t="shared" si="16"/>
        <v>0</v>
      </c>
      <c r="AO30" s="286">
        <f t="shared" si="17"/>
        <v>0</v>
      </c>
      <c r="AP30" s="286">
        <f t="shared" si="18"/>
        <v>0</v>
      </c>
      <c r="AQ30" s="286">
        <f t="shared" si="19"/>
        <v>0</v>
      </c>
      <c r="AR30" s="286">
        <f t="shared" si="20"/>
        <v>0</v>
      </c>
      <c r="AS30" s="286">
        <f t="shared" si="21"/>
        <v>0</v>
      </c>
      <c r="AT30" s="286">
        <f t="shared" si="22"/>
        <v>0</v>
      </c>
      <c r="AU30" s="286">
        <f t="shared" si="23"/>
        <v>0</v>
      </c>
      <c r="AV30" s="286">
        <f t="shared" si="24"/>
        <v>0</v>
      </c>
      <c r="AW30" s="286">
        <f t="shared" si="25"/>
        <v>0</v>
      </c>
      <c r="AX30" s="286">
        <f t="shared" si="26"/>
        <v>0</v>
      </c>
      <c r="AY30" s="286">
        <f t="shared" si="27"/>
        <v>0</v>
      </c>
      <c r="AZ30" s="286">
        <f t="shared" si="28"/>
        <v>0</v>
      </c>
      <c r="BA30" s="286">
        <f t="shared" si="29"/>
        <v>0</v>
      </c>
      <c r="BB30" s="287"/>
      <c r="BC30" s="287"/>
      <c r="BD30" s="287"/>
      <c r="BE30" s="287"/>
      <c r="BF30" s="287"/>
      <c r="BG30" s="287"/>
      <c r="BH30" s="287"/>
      <c r="BI30" s="287"/>
      <c r="BJ30" s="287"/>
    </row>
    <row r="31" spans="1:62" s="286" customFormat="1" ht="19.5" customHeight="1" x14ac:dyDescent="0.15">
      <c r="A31" s="524"/>
      <c r="B31" s="525">
        <v>43009</v>
      </c>
      <c r="C31" s="526" t="s">
        <v>375</v>
      </c>
      <c r="D31" s="527" t="s">
        <v>42</v>
      </c>
      <c r="E31" s="529" t="s">
        <v>376</v>
      </c>
      <c r="F31" s="530" t="s">
        <v>164</v>
      </c>
      <c r="G31" s="528" t="s">
        <v>45</v>
      </c>
      <c r="H31" s="372">
        <v>3</v>
      </c>
      <c r="I31" s="373" t="s">
        <v>357</v>
      </c>
      <c r="J31" s="372">
        <v>27</v>
      </c>
      <c r="K31" s="373" t="s">
        <v>276</v>
      </c>
      <c r="L31" s="372">
        <v>28</v>
      </c>
      <c r="M31" s="373" t="s">
        <v>276</v>
      </c>
      <c r="N31" s="372">
        <v>8</v>
      </c>
      <c r="O31" s="373" t="s">
        <v>276</v>
      </c>
      <c r="P31" s="284"/>
      <c r="Q31" s="285"/>
      <c r="R31" s="284"/>
      <c r="S31" s="285"/>
      <c r="T31" s="284"/>
      <c r="U31" s="285"/>
      <c r="V31" s="284"/>
      <c r="W31" s="285"/>
      <c r="X31" s="372">
        <v>119</v>
      </c>
      <c r="Y31" s="373" t="s">
        <v>357</v>
      </c>
      <c r="Z31" s="372">
        <v>46</v>
      </c>
      <c r="AA31" s="373" t="s">
        <v>276</v>
      </c>
      <c r="AB31" s="284"/>
      <c r="AC31" s="285"/>
      <c r="AD31" s="284"/>
      <c r="AE31" s="285"/>
      <c r="AF31" s="284"/>
      <c r="AG31" s="285"/>
      <c r="AH31" s="284"/>
      <c r="AI31" s="285"/>
      <c r="AJ31" s="284"/>
      <c r="AK31" s="285"/>
      <c r="BB31" s="287"/>
      <c r="BC31" s="287"/>
      <c r="BD31" s="287"/>
      <c r="BE31" s="287"/>
      <c r="BF31" s="287"/>
      <c r="BG31" s="287"/>
      <c r="BH31" s="287"/>
      <c r="BI31" s="287"/>
      <c r="BJ31" s="287"/>
    </row>
    <row r="32" spans="1:62" s="286" customFormat="1" ht="19.5" customHeight="1" x14ac:dyDescent="0.15">
      <c r="A32" s="561"/>
      <c r="B32" s="636" t="s">
        <v>344</v>
      </c>
      <c r="C32" s="583" t="s">
        <v>204</v>
      </c>
      <c r="D32" s="638" t="s">
        <v>10</v>
      </c>
      <c r="E32" s="583" t="s">
        <v>206</v>
      </c>
      <c r="F32" s="585" t="s">
        <v>205</v>
      </c>
      <c r="G32" s="587" t="s">
        <v>207</v>
      </c>
      <c r="H32" s="522">
        <v>12</v>
      </c>
      <c r="I32" s="523" t="s">
        <v>208</v>
      </c>
      <c r="J32" s="409"/>
      <c r="K32" s="285"/>
      <c r="L32" s="522">
        <v>21</v>
      </c>
      <c r="M32" s="523" t="s">
        <v>208</v>
      </c>
      <c r="N32" s="522">
        <v>18</v>
      </c>
      <c r="O32" s="523" t="s">
        <v>208</v>
      </c>
      <c r="P32" s="284"/>
      <c r="Q32" s="285"/>
      <c r="R32" s="522">
        <v>3</v>
      </c>
      <c r="S32" s="523" t="s">
        <v>208</v>
      </c>
      <c r="T32" s="522">
        <v>40</v>
      </c>
      <c r="U32" s="523" t="s">
        <v>208</v>
      </c>
      <c r="V32" s="284"/>
      <c r="W32" s="285"/>
      <c r="X32" s="284"/>
      <c r="Y32" s="285"/>
      <c r="Z32" s="522">
        <v>54</v>
      </c>
      <c r="AA32" s="523" t="s">
        <v>208</v>
      </c>
      <c r="AB32" s="522">
        <v>70</v>
      </c>
      <c r="AC32" s="523" t="s">
        <v>208</v>
      </c>
      <c r="AD32" s="522">
        <v>85</v>
      </c>
      <c r="AE32" s="523" t="s">
        <v>208</v>
      </c>
      <c r="AF32" s="284"/>
      <c r="AG32" s="285"/>
      <c r="AH32" s="522">
        <v>83</v>
      </c>
      <c r="AI32" s="523" t="s">
        <v>208</v>
      </c>
      <c r="AJ32" s="284"/>
      <c r="AK32" s="285"/>
    </row>
    <row r="33" spans="1:53" s="286" customFormat="1" ht="19.5" customHeight="1" x14ac:dyDescent="0.15">
      <c r="A33" s="562"/>
      <c r="B33" s="637"/>
      <c r="C33" s="584"/>
      <c r="D33" s="639"/>
      <c r="E33" s="584"/>
      <c r="F33" s="586"/>
      <c r="G33" s="588"/>
      <c r="H33" s="522">
        <v>9</v>
      </c>
      <c r="I33" s="523" t="s">
        <v>276</v>
      </c>
      <c r="J33" s="409"/>
      <c r="K33" s="532"/>
      <c r="L33" s="522">
        <v>14</v>
      </c>
      <c r="M33" s="523" t="s">
        <v>276</v>
      </c>
      <c r="N33" s="405">
        <v>13</v>
      </c>
      <c r="O33" s="523" t="s">
        <v>276</v>
      </c>
      <c r="P33" s="531"/>
      <c r="Q33" s="532"/>
      <c r="R33" s="522">
        <v>3</v>
      </c>
      <c r="S33" s="523" t="s">
        <v>276</v>
      </c>
      <c r="T33" s="405">
        <v>23</v>
      </c>
      <c r="U33" s="523" t="s">
        <v>276</v>
      </c>
      <c r="V33" s="531"/>
      <c r="W33" s="532"/>
      <c r="X33" s="531"/>
      <c r="Y33" s="532"/>
      <c r="Z33" s="522">
        <v>6</v>
      </c>
      <c r="AA33" s="523" t="s">
        <v>283</v>
      </c>
      <c r="AB33" s="522">
        <v>5</v>
      </c>
      <c r="AC33" s="523" t="s">
        <v>286</v>
      </c>
      <c r="AD33" s="522">
        <v>9</v>
      </c>
      <c r="AE33" s="523" t="s">
        <v>286</v>
      </c>
      <c r="AF33" s="531"/>
      <c r="AG33" s="532"/>
      <c r="AH33" s="522">
        <v>8</v>
      </c>
      <c r="AI33" s="523" t="s">
        <v>286</v>
      </c>
      <c r="AJ33" s="284"/>
      <c r="AK33" s="285"/>
    </row>
    <row r="34" spans="1:53" s="286" customFormat="1" ht="19.5" customHeight="1" x14ac:dyDescent="0.15">
      <c r="A34" s="536"/>
      <c r="B34" s="652" t="s">
        <v>343</v>
      </c>
      <c r="C34" s="534" t="s">
        <v>284</v>
      </c>
      <c r="D34" s="653" t="s">
        <v>10</v>
      </c>
      <c r="E34" s="534" t="s">
        <v>206</v>
      </c>
      <c r="F34" s="537" t="s">
        <v>205</v>
      </c>
      <c r="G34" s="535" t="s">
        <v>207</v>
      </c>
      <c r="H34" s="284"/>
      <c r="I34" s="285"/>
      <c r="J34" s="409"/>
      <c r="K34" s="285"/>
      <c r="L34" s="522">
        <v>116</v>
      </c>
      <c r="M34" s="523" t="s">
        <v>285</v>
      </c>
      <c r="N34" s="284"/>
      <c r="O34" s="285"/>
      <c r="P34" s="284"/>
      <c r="Q34" s="285"/>
      <c r="R34" s="522">
        <v>45</v>
      </c>
      <c r="S34" s="523" t="s">
        <v>285</v>
      </c>
      <c r="T34" s="284"/>
      <c r="U34" s="285"/>
      <c r="V34" s="284"/>
      <c r="W34" s="285"/>
      <c r="X34" s="284"/>
      <c r="Y34" s="285"/>
      <c r="Z34" s="284"/>
      <c r="AA34" s="285"/>
      <c r="AB34" s="284"/>
      <c r="AC34" s="285"/>
      <c r="AD34" s="284"/>
      <c r="AE34" s="285"/>
      <c r="AF34" s="284"/>
      <c r="AG34" s="285"/>
      <c r="AH34" s="284"/>
      <c r="AI34" s="285"/>
      <c r="AJ34" s="284"/>
      <c r="AK34" s="285"/>
    </row>
    <row r="35" spans="1:53" s="286" customFormat="1" ht="19.5" customHeight="1" x14ac:dyDescent="0.15">
      <c r="A35" s="536"/>
      <c r="B35" s="538" t="s">
        <v>343</v>
      </c>
      <c r="C35" s="534" t="s">
        <v>316</v>
      </c>
      <c r="D35" s="539" t="s">
        <v>42</v>
      </c>
      <c r="E35" s="534" t="s">
        <v>206</v>
      </c>
      <c r="F35" s="537" t="s">
        <v>205</v>
      </c>
      <c r="G35" s="535" t="s">
        <v>207</v>
      </c>
      <c r="H35" s="284"/>
      <c r="I35" s="285"/>
      <c r="J35" s="409"/>
      <c r="K35" s="285"/>
      <c r="L35" s="531"/>
      <c r="M35" s="532"/>
      <c r="N35" s="284"/>
      <c r="O35" s="285"/>
      <c r="P35" s="284"/>
      <c r="Q35" s="285"/>
      <c r="R35" s="522">
        <v>6</v>
      </c>
      <c r="S35" s="523" t="s">
        <v>208</v>
      </c>
      <c r="T35" s="284"/>
      <c r="U35" s="285"/>
      <c r="V35" s="284"/>
      <c r="W35" s="285"/>
      <c r="X35" s="284"/>
      <c r="Y35" s="285"/>
      <c r="Z35" s="284"/>
      <c r="AA35" s="285"/>
      <c r="AB35" s="284"/>
      <c r="AC35" s="285"/>
      <c r="AD35" s="284"/>
      <c r="AE35" s="285"/>
      <c r="AF35" s="284"/>
      <c r="AG35" s="285"/>
      <c r="AH35" s="284"/>
      <c r="AI35" s="285"/>
      <c r="AJ35" s="284"/>
      <c r="AK35" s="285"/>
    </row>
    <row r="36" spans="1:53" ht="19.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53" s="162" customFormat="1" ht="42" customHeight="1" x14ac:dyDescent="0.15">
      <c r="A37" s="186"/>
      <c r="B37" s="542" t="s">
        <v>183</v>
      </c>
      <c r="C37" s="542"/>
      <c r="D37" s="542"/>
      <c r="E37" s="542"/>
      <c r="F37" s="542"/>
      <c r="G37" s="542"/>
      <c r="H37" s="542">
        <f>AM37</f>
        <v>9</v>
      </c>
      <c r="I37" s="543"/>
      <c r="J37" s="542">
        <f>AN37</f>
        <v>3</v>
      </c>
      <c r="K37" s="543"/>
      <c r="L37" s="542">
        <f>AO37</f>
        <v>10</v>
      </c>
      <c r="M37" s="543"/>
      <c r="N37" s="612">
        <f>AP37</f>
        <v>6</v>
      </c>
      <c r="O37" s="543"/>
      <c r="P37" s="612">
        <f>AQ37</f>
        <v>2</v>
      </c>
      <c r="Q37" s="543"/>
      <c r="R37" s="612">
        <f>AR37</f>
        <v>0</v>
      </c>
      <c r="S37" s="543"/>
      <c r="T37" s="542">
        <f>AS37</f>
        <v>5</v>
      </c>
      <c r="U37" s="543"/>
      <c r="V37" s="542">
        <f>AT37</f>
        <v>0</v>
      </c>
      <c r="W37" s="543"/>
      <c r="X37" s="542">
        <f>AU37</f>
        <v>6</v>
      </c>
      <c r="Y37" s="543"/>
      <c r="Z37" s="542">
        <f>AV37</f>
        <v>5</v>
      </c>
      <c r="AA37" s="543"/>
      <c r="AB37" s="542">
        <f>AW37</f>
        <v>7</v>
      </c>
      <c r="AC37" s="543"/>
      <c r="AD37" s="542">
        <f>AX37</f>
        <v>5</v>
      </c>
      <c r="AE37" s="543"/>
      <c r="AF37" s="542">
        <f>AY37</f>
        <v>0</v>
      </c>
      <c r="AG37" s="543"/>
      <c r="AH37" s="542">
        <f>AZ37</f>
        <v>3</v>
      </c>
      <c r="AI37" s="543"/>
      <c r="AJ37" s="542">
        <f>BA37</f>
        <v>1</v>
      </c>
      <c r="AK37" s="542"/>
      <c r="AL37" s="281"/>
      <c r="AM37" s="162">
        <f>SUM(AM5:AM30)</f>
        <v>9</v>
      </c>
      <c r="AN37" s="162">
        <f>SUM(AN5:AN30)</f>
        <v>3</v>
      </c>
      <c r="AO37" s="162">
        <f>SUM(AO5:AO30)</f>
        <v>10</v>
      </c>
      <c r="AP37" s="162">
        <f>SUM(AP5:AP30)</f>
        <v>6</v>
      </c>
      <c r="AQ37" s="162">
        <f>SUM(AQ5:AQ34)</f>
        <v>2</v>
      </c>
      <c r="AS37" s="162">
        <f>SUM(AS5:AS34)</f>
        <v>5</v>
      </c>
      <c r="AT37" s="162">
        <f>SUM(AT5:AT34)</f>
        <v>0</v>
      </c>
      <c r="AU37" s="162">
        <f>SUM(AU5:AU34)</f>
        <v>6</v>
      </c>
      <c r="AV37" s="162">
        <f>SUM(AV5:AV34)</f>
        <v>5</v>
      </c>
      <c r="AW37" s="162">
        <f>SUM(AW5:AW34)</f>
        <v>7</v>
      </c>
      <c r="AX37" s="162">
        <f>SUM(AX5:AX34)</f>
        <v>5</v>
      </c>
      <c r="AY37" s="162">
        <f>SUM(AY5:AY34)</f>
        <v>0</v>
      </c>
      <c r="AZ37" s="162">
        <f>SUM(AZ5:AZ34)</f>
        <v>3</v>
      </c>
      <c r="BA37" s="162">
        <f>SUM(BA5:BA34)</f>
        <v>1</v>
      </c>
    </row>
    <row r="38" spans="1:53" s="221" customFormat="1" ht="42" customHeight="1" x14ac:dyDescent="0.15">
      <c r="A38" s="187" t="s">
        <v>193</v>
      </c>
      <c r="B38" s="540" t="s">
        <v>354</v>
      </c>
      <c r="C38" s="540"/>
      <c r="D38" s="540"/>
      <c r="E38" s="540"/>
      <c r="F38" s="540"/>
      <c r="G38" s="540"/>
      <c r="H38" s="540">
        <f>AM38</f>
        <v>2</v>
      </c>
      <c r="I38" s="541"/>
      <c r="J38" s="540">
        <f>AN38</f>
        <v>1</v>
      </c>
      <c r="K38" s="541"/>
      <c r="L38" s="540">
        <f>AO38</f>
        <v>1</v>
      </c>
      <c r="M38" s="541"/>
      <c r="N38" s="620">
        <f>AP38</f>
        <v>0</v>
      </c>
      <c r="O38" s="541"/>
      <c r="P38" s="620">
        <f>AO38</f>
        <v>1</v>
      </c>
      <c r="Q38" s="541"/>
      <c r="R38" s="620">
        <f>AQ38</f>
        <v>0</v>
      </c>
      <c r="S38" s="541"/>
      <c r="T38" s="540">
        <f>AS38</f>
        <v>0</v>
      </c>
      <c r="U38" s="541"/>
      <c r="V38" s="540">
        <f>AT38</f>
        <v>0</v>
      </c>
      <c r="W38" s="541"/>
      <c r="X38" s="540">
        <f>AU38</f>
        <v>2</v>
      </c>
      <c r="Y38" s="541"/>
      <c r="Z38" s="540">
        <f>AV38</f>
        <v>0</v>
      </c>
      <c r="AA38" s="541"/>
      <c r="AB38" s="540">
        <f>AW38</f>
        <v>2</v>
      </c>
      <c r="AC38" s="541"/>
      <c r="AD38" s="540">
        <f>AX38</f>
        <v>2</v>
      </c>
      <c r="AE38" s="541"/>
      <c r="AF38" s="540">
        <f>AY38</f>
        <v>0</v>
      </c>
      <c r="AG38" s="541"/>
      <c r="AH38" s="540">
        <f>AZ38</f>
        <v>0</v>
      </c>
      <c r="AI38" s="541"/>
      <c r="AJ38" s="540">
        <f>BA38</f>
        <v>1</v>
      </c>
      <c r="AK38" s="541"/>
      <c r="AM38" s="517">
        <f>AM11+AM12+AM18</f>
        <v>2</v>
      </c>
      <c r="AN38" s="517">
        <f>AN11+AN12+AN18</f>
        <v>1</v>
      </c>
      <c r="AO38" s="517">
        <f>AO11+AO12+AO18</f>
        <v>1</v>
      </c>
      <c r="AP38" s="517">
        <f>AP11+AP12+AP18</f>
        <v>0</v>
      </c>
      <c r="AQ38" s="517">
        <f>AQ11+AQ12+AQ18</f>
        <v>0</v>
      </c>
      <c r="AR38" s="517">
        <f>AR11+AR12+AR18</f>
        <v>1</v>
      </c>
      <c r="AS38" s="517">
        <f>AS11+AS12+AS18</f>
        <v>0</v>
      </c>
      <c r="AT38" s="517">
        <f>AT11+AT12+AT18</f>
        <v>0</v>
      </c>
      <c r="AU38" s="517">
        <f>AU11+AU12+AU18</f>
        <v>2</v>
      </c>
      <c r="AV38" s="517">
        <f>AV11+AV12+AV18</f>
        <v>0</v>
      </c>
      <c r="AW38" s="517">
        <f>AW11+AW12+AW18</f>
        <v>2</v>
      </c>
      <c r="AX38" s="517">
        <f>AX11+AX12+AX18</f>
        <v>2</v>
      </c>
      <c r="AY38" s="517">
        <f>AY11+AY12+AY18</f>
        <v>0</v>
      </c>
      <c r="AZ38" s="517">
        <f>AZ11+AZ12+AZ18</f>
        <v>0</v>
      </c>
      <c r="BA38" s="517">
        <f>BA11+BA12+BA18</f>
        <v>1</v>
      </c>
    </row>
    <row r="39" spans="1:53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3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53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53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53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53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53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53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53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53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2:39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2:39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2:39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2:39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2:39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2:39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2:39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2:39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2:39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2:39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2:39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2:39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2:39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2:39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2:39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2:39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2:39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2:39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2:39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:39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:39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:39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:39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:39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:39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:39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:39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:39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:39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:39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:39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:39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:39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:39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:39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:39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:39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:39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:39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:39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:39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:39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:39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:39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:39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:39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:39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:39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:39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:39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:39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:39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:39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:39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:39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:39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:39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:39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:39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:39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:39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:39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:39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:39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:39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:39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:39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39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:39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:39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:39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:39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:39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:39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:39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:39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:39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:39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:39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:39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:39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:39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:39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:39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:39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:39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:39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:39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:39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:39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:39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:39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:39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:39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:39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:39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:39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:39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:39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70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70" s="1" customForma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1:70" s="1" customForma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1:70" s="1" customForma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1:70" s="1" customForma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1:70" s="1" customForma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1:70" s="1" customForma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1:70" s="1" customForma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1:70" s="1" customForma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1:70" s="1" customForma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1:70" s="1" customForma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1:70" s="1" customForma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1:70" s="1" customForma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1:70" s="1" customForma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</sheetData>
  <mergeCells count="100">
    <mergeCell ref="AD38:AE38"/>
    <mergeCell ref="AF38:AG38"/>
    <mergeCell ref="AH38:AI38"/>
    <mergeCell ref="AJ38:AK38"/>
    <mergeCell ref="R38:S38"/>
    <mergeCell ref="T38:U38"/>
    <mergeCell ref="V38:W38"/>
    <mergeCell ref="X38:Y38"/>
    <mergeCell ref="Z38:AA38"/>
    <mergeCell ref="AB38:AC38"/>
    <mergeCell ref="AD37:AE37"/>
    <mergeCell ref="AF37:AG37"/>
    <mergeCell ref="AH37:AI37"/>
    <mergeCell ref="AJ37:AK37"/>
    <mergeCell ref="B38:G38"/>
    <mergeCell ref="H38:I38"/>
    <mergeCell ref="J38:K38"/>
    <mergeCell ref="L38:M38"/>
    <mergeCell ref="N38:O38"/>
    <mergeCell ref="P38:Q38"/>
    <mergeCell ref="R37:S37"/>
    <mergeCell ref="T37:U37"/>
    <mergeCell ref="V37:W37"/>
    <mergeCell ref="X37:Y37"/>
    <mergeCell ref="Z37:AA37"/>
    <mergeCell ref="AB37:AC37"/>
    <mergeCell ref="B37:G37"/>
    <mergeCell ref="H37:I37"/>
    <mergeCell ref="J37:K37"/>
    <mergeCell ref="L37:M37"/>
    <mergeCell ref="N37:O37"/>
    <mergeCell ref="P37:Q37"/>
    <mergeCell ref="AJ4:AK4"/>
    <mergeCell ref="A32:A33"/>
    <mergeCell ref="B32:B33"/>
    <mergeCell ref="C32:C33"/>
    <mergeCell ref="D32:D33"/>
    <mergeCell ref="E32:E33"/>
    <mergeCell ref="F32:F33"/>
    <mergeCell ref="G32:G33"/>
    <mergeCell ref="X4:Y4"/>
    <mergeCell ref="Z4:AA4"/>
    <mergeCell ref="AB4:AC4"/>
    <mergeCell ref="AD4:AE4"/>
    <mergeCell ref="AF4:AG4"/>
    <mergeCell ref="AH4:AI4"/>
    <mergeCell ref="H4:I4"/>
    <mergeCell ref="J4:K4"/>
    <mergeCell ref="L4:M4"/>
    <mergeCell ref="N4:O4"/>
    <mergeCell ref="P4:Q4"/>
    <mergeCell ref="R4:S4"/>
    <mergeCell ref="T4:U4"/>
    <mergeCell ref="V4:W4"/>
    <mergeCell ref="AH3:AI3"/>
    <mergeCell ref="AJ3:AK3"/>
    <mergeCell ref="V3:W3"/>
    <mergeCell ref="X3:Y3"/>
    <mergeCell ref="Z3:AA3"/>
    <mergeCell ref="AB3:AC3"/>
    <mergeCell ref="AD3:AE3"/>
    <mergeCell ref="AF3:AG3"/>
    <mergeCell ref="AF2:AG2"/>
    <mergeCell ref="AH2:AI2"/>
    <mergeCell ref="AJ2:AK2"/>
    <mergeCell ref="H3:I3"/>
    <mergeCell ref="J3:K3"/>
    <mergeCell ref="L3:M3"/>
    <mergeCell ref="N3:O3"/>
    <mergeCell ref="P3:Q3"/>
    <mergeCell ref="R3:S3"/>
    <mergeCell ref="T3:U3"/>
    <mergeCell ref="T2:U2"/>
    <mergeCell ref="V2:W2"/>
    <mergeCell ref="X2:Y2"/>
    <mergeCell ref="Z2:AA2"/>
    <mergeCell ref="AB2:AC2"/>
    <mergeCell ref="AD2:AE2"/>
    <mergeCell ref="AD1:AE1"/>
    <mergeCell ref="AF1:AG1"/>
    <mergeCell ref="AH1:AI1"/>
    <mergeCell ref="AJ1:AK1"/>
    <mergeCell ref="H2:I2"/>
    <mergeCell ref="J2:K2"/>
    <mergeCell ref="L2:M2"/>
    <mergeCell ref="N2:O2"/>
    <mergeCell ref="P2:Q2"/>
    <mergeCell ref="R2:S2"/>
    <mergeCell ref="R1:S1"/>
    <mergeCell ref="T1:U1"/>
    <mergeCell ref="V1:W1"/>
    <mergeCell ref="X1:Y1"/>
    <mergeCell ref="Z1:AA1"/>
    <mergeCell ref="AB1:AC1"/>
    <mergeCell ref="B1:G3"/>
    <mergeCell ref="H1:I1"/>
    <mergeCell ref="J1:K1"/>
    <mergeCell ref="L1:M1"/>
    <mergeCell ref="N1:O1"/>
    <mergeCell ref="P1:Q1"/>
  </mergeCells>
  <pageMargins left="0.25" right="0.25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2017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NARSES</dc:creator>
  <cp:lastModifiedBy>Utilisateur de Microsoft Office</cp:lastModifiedBy>
  <cp:lastPrinted>2016-10-05T15:10:17Z</cp:lastPrinted>
  <dcterms:created xsi:type="dcterms:W3CDTF">2002-01-09T20:13:14Z</dcterms:created>
  <dcterms:modified xsi:type="dcterms:W3CDTF">2018-02-24T17:33:44Z</dcterms:modified>
</cp:coreProperties>
</file>